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isk E\D O T A C E   mé projekty\MŠ rekonstrukce\LAG 2022-3\VŘ dodávka\"/>
    </mc:Choice>
  </mc:AlternateContent>
  <bookViews>
    <workbookView xWindow="0" yWindow="0" windowWidth="28800" windowHeight="12435"/>
  </bookViews>
  <sheets>
    <sheet name="Dodávka" sheetId="1" r:id="rId1"/>
    <sheet name="VzorPolozky" sheetId="10" state="hidden" r:id="rId2"/>
    <sheet name="ZAŘÍZENÍ" sheetId="16" r:id="rId3"/>
  </sheets>
  <externalReferences>
    <externalReference r:id="rId4"/>
  </externalReferences>
  <definedNames>
    <definedName name="CelkemDPHVypocet" localSheetId="0">Dodávka!$G$38</definedName>
    <definedName name="CenaCelkem">Dodávka!#REF!</definedName>
    <definedName name="CenaCelkemBezDPH">Dodávka!#REF!</definedName>
    <definedName name="CenaCelkemVypocet" localSheetId="0">Dodávka!$H$38</definedName>
    <definedName name="cisloobjektu">Dodávka!$D$3</definedName>
    <definedName name="CisloRozpoctu">'[1]Krycí list'!$C$2</definedName>
    <definedName name="CisloStavby" localSheetId="0">Dodávka!$D$2</definedName>
    <definedName name="cislostavby">'[1]Krycí list'!$A$7</definedName>
    <definedName name="CisloStavebnihoRozpoctu">Dodávka!$D$4</definedName>
    <definedName name="dadresa">Dodávka!$D$12:$F$12</definedName>
    <definedName name="DIČ" localSheetId="0">Dodávka!$H$12</definedName>
    <definedName name="dmisto">Dodávka!$E$13:$F$13</definedName>
    <definedName name="DPHSni">Dodávka!#REF!</definedName>
    <definedName name="DPHZakl">Dodávka!#REF!</definedName>
    <definedName name="dpsc" localSheetId="0">Dodávka!$D$13</definedName>
    <definedName name="IČO" localSheetId="0">Dodávka!$H$11</definedName>
    <definedName name="Mena">Dodávka!$K$25</definedName>
    <definedName name="MistoStavby">Dodávka!$D$4</definedName>
    <definedName name="nazevobjektu">Dodávka!$E$3</definedName>
    <definedName name="NazevRozpoctu">'[1]Krycí list'!$D$2</definedName>
    <definedName name="NazevStavby" localSheetId="0">Dodávka!$E$2</definedName>
    <definedName name="nazevstavby">'[1]Krycí list'!$C$7</definedName>
    <definedName name="NazevStavebnihoRozpoctu">Dodávka!$E$4</definedName>
    <definedName name="oadresa">Dodávka!$D$6</definedName>
    <definedName name="Objednatel" localSheetId="0">Dodávka!$D$5</definedName>
    <definedName name="Objekt" localSheetId="0">Dodávka!$B$34</definedName>
    <definedName name="_xlnm.Print_Area" localSheetId="0">Dodávka!$A$1:$K$41</definedName>
    <definedName name="_xlnm.Print_Area" localSheetId="2">ZAŘÍZENÍ!$A$4:$F$29</definedName>
    <definedName name="odic" localSheetId="0">Dodávka!$H$6</definedName>
    <definedName name="oico" localSheetId="0">Dodávka!$H$5</definedName>
    <definedName name="omisto" localSheetId="0">Dodávka!$E$7</definedName>
    <definedName name="onazev" localSheetId="0">Dodávka!$D$6</definedName>
    <definedName name="opsc" localSheetId="0">Dodávka!$D$7</definedName>
    <definedName name="padresa">Dodávka!$D$9</definedName>
    <definedName name="pdic">Dodávka!$H$9</definedName>
    <definedName name="pico">Dodávka!$H$8</definedName>
    <definedName name="pmisto">Dodávka!$E$10</definedName>
    <definedName name="PocetMJ">#REF!</definedName>
    <definedName name="PoptavkaID">Dodávka!$A$1</definedName>
    <definedName name="pPSC">Dodávka!$D$10</definedName>
    <definedName name="Projektant">Dodávka!$D$8</definedName>
    <definedName name="SazbaDPH1" localSheetId="0">Dodávka!$E$19</definedName>
    <definedName name="SazbaDPH1">'[1]Krycí list'!$C$30</definedName>
    <definedName name="SazbaDPH2" localSheetId="0">Dodávka!$E$21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Dodávka!$D$14</definedName>
    <definedName name="Z_B7E7C763_C459_487D_8ABA_5CFDDFBD5A84_.wvu.Cols" localSheetId="0" hidden="1">Dodávka!$A:$A</definedName>
    <definedName name="Z_B7E7C763_C459_487D_8ABA_5CFDDFBD5A84_.wvu.PrintArea" localSheetId="0" hidden="1">Dodávka!$B$1:$K$32</definedName>
    <definedName name="ZakladDPHSni">Dodávka!#REF!</definedName>
    <definedName name="ZakladDPHSniVypocet" localSheetId="0">Dodávka!$F$38</definedName>
    <definedName name="ZakladDPHZakl">Dodávka!#REF!</definedName>
    <definedName name="ZakladDPHZaklVypocet" localSheetId="0">Dodávka!#REF!</definedName>
    <definedName name="ZaObjednatele">Dodávka!#REF!</definedName>
    <definedName name="Zaokrouhleni">Dodávka!#REF!</definedName>
    <definedName name="ZaZhotovitele">Dodávka!$D$30</definedName>
    <definedName name="Zhotovitel">Dodávka!$D$11:$F$11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E8" i="16" l="1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7" i="16"/>
  <c r="E26" i="16" s="1"/>
  <c r="C2" i="16" l="1"/>
  <c r="F25" i="16" l="1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H16" i="1" l="1"/>
  <c r="F7" i="16"/>
  <c r="F27" i="16" l="1"/>
  <c r="F28" i="16" s="1"/>
  <c r="F37" i="1" l="1"/>
  <c r="F35" i="1" l="1"/>
  <c r="F36" i="1"/>
  <c r="K24" i="1"/>
  <c r="K22" i="1"/>
  <c r="F34" i="1"/>
  <c r="K19" i="1"/>
  <c r="K20" i="1"/>
  <c r="K21" i="1"/>
  <c r="K23" i="1"/>
  <c r="E20" i="1"/>
  <c r="G37" i="1" l="1"/>
  <c r="H37" i="1" s="1"/>
  <c r="G36" i="1"/>
  <c r="H36" i="1" s="1"/>
  <c r="G35" i="1"/>
  <c r="F38" i="1"/>
  <c r="G38" i="1" l="1"/>
  <c r="H35" i="1"/>
  <c r="H38" i="1" s="1"/>
  <c r="A19" i="1"/>
  <c r="H17" i="1"/>
  <c r="A21" i="1" l="1"/>
  <c r="A22" i="1" s="1"/>
  <c r="I21" i="1"/>
  <c r="A20" i="1"/>
  <c r="K37" i="1"/>
  <c r="K35" i="1"/>
  <c r="K38" i="1" s="1"/>
  <c r="K36" i="1"/>
  <c r="I22" i="1" l="1"/>
  <c r="I25" i="1" s="1"/>
  <c r="A23" i="1"/>
  <c r="A25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H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H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<sst xmlns="http://schemas.openxmlformats.org/spreadsheetml/2006/main" count="103" uniqueCount="87">
  <si>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</si>
  <si>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</si>
  <si>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</si>
  <si>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</si>
  <si>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</si>
  <si>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</si>
  <si>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</si>
  <si>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</si>
  <si>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</si>
  <si>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</si>
  <si>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</si>
  <si>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</si>
  <si>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</si>
  <si>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</si>
  <si>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</si>
  <si>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</si>
  <si>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</si>
  <si>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</si>
  <si>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</si>
  <si>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</si>
  <si>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</si>
  <si>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</si>
  <si>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</si>
  <si>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</si>
  <si>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</si>
  <si>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Celkem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</si>
  <si>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</si>
  <si>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</si>
  <si>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</si>
  <si>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</si>
  <si>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</si>
  <si>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</si>
  <si>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</si>
  <si>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2020156</t>
  </si>
  <si>
    <t>Dřevčice</t>
  </si>
  <si>
    <t>01</t>
  </si>
  <si>
    <t>Výměna střešního pláště</t>
  </si>
  <si>
    <t>Objekt:</t>
  </si>
  <si>
    <t>Rozpočet:</t>
  </si>
  <si>
    <t>Stavba</t>
  </si>
  <si>
    <t>Celkem za stavbu</t>
  </si>
  <si>
    <t>CZK</t>
  </si>
  <si>
    <t>ON</t>
  </si>
  <si>
    <t>ks</t>
  </si>
  <si>
    <t>2021001</t>
  </si>
  <si>
    <t>MĚSTO DUBÁ</t>
  </si>
  <si>
    <t>Masarykovo nám. 138, 471 41 Dubá</t>
  </si>
  <si>
    <t>CZ00260479</t>
  </si>
  <si>
    <t>Rekonstrukce kuchyně</t>
  </si>
  <si>
    <t>MŠ Dubá, kuchyň</t>
  </si>
  <si>
    <t>MŠ DUBÁ</t>
  </si>
  <si>
    <t>cena za ks bez DPH</t>
  </si>
  <si>
    <t>cena celkem bez DPH</t>
  </si>
  <si>
    <t>cena celkem včetně DPH</t>
  </si>
  <si>
    <t>Konvektomat elektrický  7 x GN 1/1</t>
  </si>
  <si>
    <t>1a</t>
  </si>
  <si>
    <t>Podstavec pod konvektomat</t>
  </si>
  <si>
    <t>1b</t>
  </si>
  <si>
    <t>Digestoř kondenzační</t>
  </si>
  <si>
    <t>1c</t>
  </si>
  <si>
    <t>Filtrační systém</t>
  </si>
  <si>
    <t>1d</t>
  </si>
  <si>
    <t>Sprcha ke konvektomatu</t>
  </si>
  <si>
    <t>1e</t>
  </si>
  <si>
    <t>Instalační sada pro jeden konvektomat</t>
  </si>
  <si>
    <t xml:space="preserve">1f </t>
  </si>
  <si>
    <t>Startovací sada gastronádob</t>
  </si>
  <si>
    <t xml:space="preserve">Sporák elektrický </t>
  </si>
  <si>
    <t>Trouba vestavná elektrická 5 funkcí</t>
  </si>
  <si>
    <t>Deska indukční vestavná</t>
  </si>
  <si>
    <t>Výlevka kombinovaná</t>
  </si>
  <si>
    <t>Kuchyňská linka</t>
  </si>
  <si>
    <t>Stůl pracovní nerez  s policí, zadní lem</t>
  </si>
  <si>
    <t>Skříňka závěsná nerez, posuvné dvířka , police</t>
  </si>
  <si>
    <t>Stůl pracovní nerez , dvě police, zadní  a pravý lem</t>
  </si>
  <si>
    <t>Stůl pracovní nerez , dvě police, zadní  lem</t>
  </si>
  <si>
    <t xml:space="preserve">Instalační materiál  </t>
  </si>
  <si>
    <t>Demontáž a montáž zařízení + doprava</t>
  </si>
  <si>
    <t>CELKEM ZA DODÁVKU bez DPH</t>
  </si>
  <si>
    <t>DPH 21%</t>
  </si>
  <si>
    <t>CELKEN VČETNĚ DPH</t>
  </si>
  <si>
    <t>D+M    NOVÉ VYBAVENÍ KUCHYNĚ MŠ DUBÁ</t>
  </si>
  <si>
    <t>-</t>
  </si>
  <si>
    <t xml:space="preserve">VYBAVENÍ </t>
  </si>
  <si>
    <t>Ing. Petr Kmínek</t>
  </si>
  <si>
    <t>Mateřská škola Dubá, ZAŘÍZENÍ KUCHYNĚ</t>
  </si>
  <si>
    <t>Rekonstrukce kuchyně - Dodávka zařízení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</si>
</sst>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[$Kč-405];[Red]\-#,##0\ [$Kč-405]"/>
    <numFmt numFmtId="165" formatCode="\ #,##0&quot; Kč &quot;;\-#,##0&quot; Kč &quot;;&quot; -&quot;#&quot; Kč &quot;;@\ "/>
    <numFmt numFmtId="166" formatCode="#,##0.00\ [$Kč-405];[Red]\-#,##0.00\ [$Kč-405]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7"/>
      <name val="Arial CE"/>
      <family val="2"/>
      <charset val="238"/>
    </font>
    <font>
      <b/>
      <sz val="11"/>
      <name val="Arial CE"/>
      <family val="2"/>
      <charset val="238"/>
    </font>
    <font>
      <b/>
      <sz val="13"/>
      <name val="Arial CE"/>
      <family val="2"/>
      <charset val="238"/>
    </font>
    <font>
      <sz val="11"/>
      <name val="Arial CE"/>
      <family val="2"/>
      <charset val="238"/>
    </font>
    <font>
      <sz val="9"/>
      <color indexed="81"/>
      <name val="Tahoma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3"/>
      <name val="Arial"/>
      <family val="2"/>
      <charset val="238"/>
    </font>
    <font>
      <b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9"/>
      <color indexed="18"/>
      <name val="Arial"/>
      <family val="2"/>
      <charset val="238"/>
    </font>
    <font>
      <sz val="9"/>
      <name val="Arial"/>
      <family val="2"/>
      <charset val="1"/>
    </font>
    <font>
      <b/>
      <sz val="9"/>
      <color indexed="32"/>
      <name val="Arial"/>
      <family val="2"/>
      <charset val="1"/>
    </font>
    <font>
      <b/>
      <sz val="9"/>
      <color indexed="10"/>
      <name val="Arial"/>
      <family val="2"/>
      <charset val="1"/>
    </font>
    <font>
      <b/>
      <sz val="10"/>
      <color indexed="1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18" fillId="0" borderId="0" applyNumberFormat="0" applyBorder="0" applyAlignment="0" applyProtection="0"/>
  </cellStyleXfs>
  <cellXfs count="242">
    <xf numFmtId="0" fontId="0" fillId="0" borderId="0" xfId="0"/>
    <xf numFmtId="14" fontId="4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9" fillId="0" borderId="1" xfId="0" applyFont="1" applyBorder="1"/>
    <xf numFmtId="0" fontId="9" fillId="0" borderId="0" xfId="0" applyFont="1"/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9" fillId="0" borderId="2" xfId="0" applyFont="1" applyBorder="1" applyAlignment="1">
      <alignment horizontal="right"/>
    </xf>
    <xf numFmtId="0" fontId="9" fillId="0" borderId="6" xfId="0" applyFont="1" applyBorder="1" applyAlignment="1">
      <alignment vertical="top"/>
    </xf>
    <xf numFmtId="14" fontId="9" fillId="0" borderId="6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9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9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9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9" fillId="0" borderId="0" xfId="0" applyFont="1" applyAlignment="1">
      <alignment vertical="center" wrapText="1"/>
    </xf>
    <xf numFmtId="0" fontId="9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wrapText="1"/>
    </xf>
    <xf numFmtId="1" fontId="9" fillId="0" borderId="12" xfId="0" applyNumberFormat="1" applyFont="1" applyBorder="1" applyAlignment="1">
      <alignment horizontal="right" vertical="center" wrapText="1"/>
    </xf>
    <xf numFmtId="1" fontId="9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9" fillId="0" borderId="6" xfId="0" applyFont="1" applyBorder="1" applyAlignment="1">
      <alignment vertical="top" wrapText="1"/>
    </xf>
    <xf numFmtId="0" fontId="9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10" fillId="2" borderId="1" xfId="0" applyFont="1" applyFill="1" applyBorder="1" applyAlignment="1">
      <alignment horizontal="left" vertical="center" inden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horizontal="left" vertical="center" indent="1"/>
    </xf>
    <xf numFmtId="49" fontId="9" fillId="2" borderId="0" xfId="0" applyNumberFormat="1" applyFont="1" applyFill="1" applyAlignment="1">
      <alignment horizontal="left" vertical="center" wrapText="1"/>
    </xf>
    <xf numFmtId="0" fontId="0" fillId="2" borderId="9" xfId="0" applyFill="1" applyBorder="1" applyAlignment="1">
      <alignment horizontal="left" vertical="center" indent="1"/>
    </xf>
    <xf numFmtId="0" fontId="0" fillId="2" borderId="6" xfId="0" applyFill="1" applyBorder="1" applyAlignment="1">
      <alignment wrapText="1"/>
    </xf>
    <xf numFmtId="0" fontId="9" fillId="3" borderId="6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4" fontId="8" fillId="4" borderId="27" xfId="0" applyNumberFormat="1" applyFont="1" applyFill="1" applyBorder="1" applyAlignment="1">
      <alignment vertical="center"/>
    </xf>
    <xf numFmtId="4" fontId="8" fillId="4" borderId="28" xfId="0" applyNumberFormat="1" applyFont="1" applyFill="1" applyBorder="1" applyAlignment="1">
      <alignment vertical="center" wrapText="1"/>
    </xf>
    <xf numFmtId="4" fontId="11" fillId="4" borderId="29" xfId="0" applyNumberFormat="1" applyFont="1" applyFill="1" applyBorder="1" applyAlignment="1">
      <alignment horizontal="center" vertical="center" wrapText="1" shrinkToFit="1"/>
    </xf>
    <xf numFmtId="4" fontId="8" fillId="4" borderId="29" xfId="0" applyNumberFormat="1" applyFont="1" applyFill="1" applyBorder="1" applyAlignment="1">
      <alignment horizontal="center" vertical="center" wrapText="1" shrinkToFit="1"/>
    </xf>
    <xf numFmtId="3" fontId="8" fillId="4" borderId="29" xfId="0" applyNumberFormat="1" applyFont="1" applyFill="1" applyBorder="1" applyAlignment="1">
      <alignment horizontal="center" vertical="center" wrapText="1"/>
    </xf>
    <xf numFmtId="4" fontId="0" fillId="0" borderId="30" xfId="0" applyNumberFormat="1" applyBorder="1" applyAlignment="1">
      <alignment vertical="center"/>
    </xf>
    <xf numFmtId="4" fontId="4" fillId="0" borderId="32" xfId="0" applyNumberFormat="1" applyFont="1" applyBorder="1" applyAlignment="1">
      <alignment horizontal="right" vertical="center" wrapText="1" shrinkToFit="1"/>
    </xf>
    <xf numFmtId="4" fontId="0" fillId="0" borderId="32" xfId="0" applyNumberFormat="1" applyBorder="1" applyAlignment="1">
      <alignment vertical="center" shrinkToFit="1"/>
    </xf>
    <xf numFmtId="3" fontId="0" fillId="0" borderId="32" xfId="0" applyNumberFormat="1" applyBorder="1" applyAlignment="1">
      <alignment vertical="center"/>
    </xf>
    <xf numFmtId="4" fontId="9" fillId="0" borderId="30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vertical="center" wrapText="1" shrinkToFit="1"/>
    </xf>
    <xf numFmtId="4" fontId="9" fillId="0" borderId="32" xfId="0" applyNumberFormat="1" applyFont="1" applyBorder="1" applyAlignment="1">
      <alignment vertical="center" shrinkToFit="1"/>
    </xf>
    <xf numFmtId="3" fontId="9" fillId="0" borderId="32" xfId="0" applyNumberFormat="1" applyFont="1" applyBorder="1" applyAlignment="1">
      <alignment vertical="center"/>
    </xf>
    <xf numFmtId="4" fontId="0" fillId="0" borderId="30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0" fillId="2" borderId="36" xfId="0" applyNumberFormat="1" applyFill="1" applyBorder="1" applyAlignment="1">
      <alignment vertical="center" wrapText="1" shrinkToFit="1"/>
    </xf>
    <xf numFmtId="4" fontId="0" fillId="2" borderId="36" xfId="0" applyNumberFormat="1" applyFill="1" applyBorder="1" applyAlignment="1">
      <alignment vertical="center" shrinkToFit="1"/>
    </xf>
    <xf numFmtId="3" fontId="0" fillId="2" borderId="36" xfId="0" applyNumberForma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 indent="1"/>
    </xf>
    <xf numFmtId="0" fontId="6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" fontId="5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wrapText="1"/>
    </xf>
    <xf numFmtId="0" fontId="0" fillId="2" borderId="7" xfId="0" applyFill="1" applyBorder="1"/>
    <xf numFmtId="49" fontId="9" fillId="2" borderId="13" xfId="0" applyNumberFormat="1" applyFont="1" applyFill="1" applyBorder="1" applyAlignment="1">
      <alignment horizontal="left" vertical="center"/>
    </xf>
    <xf numFmtId="49" fontId="0" fillId="0" borderId="1" xfId="0" applyNumberFormat="1" applyBorder="1"/>
    <xf numFmtId="49" fontId="5" fillId="2" borderId="0" xfId="0" applyNumberFormat="1" applyFont="1" applyFill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" fontId="13" fillId="2" borderId="7" xfId="0" applyNumberFormat="1" applyFont="1" applyFill="1" applyBorder="1" applyAlignment="1">
      <alignment horizontal="right" vertical="center"/>
    </xf>
    <xf numFmtId="2" fontId="13" fillId="2" borderId="7" xfId="0" applyNumberFormat="1" applyFont="1" applyFill="1" applyBorder="1" applyAlignment="1">
      <alignment horizontal="right" vertical="center"/>
    </xf>
    <xf numFmtId="4" fontId="14" fillId="0" borderId="22" xfId="0" applyNumberFormat="1" applyFont="1" applyBorder="1" applyAlignment="1">
      <alignment horizontal="right" vertical="center" indent="1"/>
    </xf>
    <xf numFmtId="0" fontId="9" fillId="3" borderId="0" xfId="0" applyFont="1" applyFill="1" applyAlignment="1" applyProtection="1">
      <alignment horizontal="left" vertical="center"/>
      <protection locked="0"/>
    </xf>
    <xf numFmtId="4" fontId="12" fillId="0" borderId="6" xfId="0" applyNumberFormat="1" applyFont="1" applyBorder="1" applyAlignment="1">
      <alignment horizontal="right" vertical="center"/>
    </xf>
    <xf numFmtId="0" fontId="0" fillId="0" borderId="6" xfId="0" applyBorder="1" applyAlignment="1">
      <alignment horizontal="right" indent="1"/>
    </xf>
    <xf numFmtId="4" fontId="12" fillId="0" borderId="22" xfId="0" applyNumberFormat="1" applyFont="1" applyBorder="1" applyAlignment="1">
      <alignment horizontal="right" vertical="center" indent="1"/>
    </xf>
    <xf numFmtId="0" fontId="0" fillId="0" borderId="0" xfId="0"/>
    <xf numFmtId="0" fontId="0" fillId="0" borderId="4" xfId="0" applyBorder="1"/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right"/>
    </xf>
    <xf numFmtId="4" fontId="0" fillId="0" borderId="0" xfId="0" applyNumberFormat="1"/>
    <xf numFmtId="0" fontId="3" fillId="0" borderId="0" xfId="0" applyFont="1" applyAlignment="1">
      <alignment horizontal="center" vertical="center" shrinkToFit="1"/>
    </xf>
    <xf numFmtId="0" fontId="16" fillId="0" borderId="0" xfId="4" applyFont="1" applyFill="1" applyAlignment="1">
      <alignment horizontal="center"/>
    </xf>
    <xf numFmtId="0" fontId="19" fillId="0" borderId="0" xfId="4" applyFont="1" applyFill="1"/>
    <xf numFmtId="164" fontId="18" fillId="0" borderId="0" xfId="4" applyNumberFormat="1" applyFill="1" applyAlignment="1">
      <alignment horizontal="right"/>
    </xf>
    <xf numFmtId="0" fontId="18" fillId="0" borderId="0" xfId="4" applyFill="1"/>
    <xf numFmtId="0" fontId="18" fillId="0" borderId="0" xfId="4"/>
    <xf numFmtId="0" fontId="20" fillId="0" borderId="0" xfId="4" applyFont="1" applyFill="1" applyAlignment="1">
      <alignment horizontal="center"/>
    </xf>
    <xf numFmtId="0" fontId="21" fillId="0" borderId="0" xfId="4" applyFont="1" applyFill="1"/>
    <xf numFmtId="164" fontId="20" fillId="0" borderId="0" xfId="4" applyNumberFormat="1" applyFont="1" applyFill="1" applyAlignment="1">
      <alignment horizontal="right"/>
    </xf>
    <xf numFmtId="0" fontId="20" fillId="0" borderId="0" xfId="4" applyFont="1" applyFill="1"/>
    <xf numFmtId="0" fontId="20" fillId="0" borderId="0" xfId="4" applyFont="1"/>
    <xf numFmtId="0" fontId="22" fillId="0" borderId="37" xfId="4" applyFont="1" applyBorder="1" applyAlignment="1">
      <alignment horizontal="center" wrapText="1"/>
    </xf>
    <xf numFmtId="0" fontId="23" fillId="5" borderId="37" xfId="4" applyFont="1" applyFill="1" applyBorder="1" applyAlignment="1">
      <alignment wrapText="1"/>
    </xf>
    <xf numFmtId="0" fontId="23" fillId="5" borderId="37" xfId="4" applyFont="1" applyFill="1" applyBorder="1" applyAlignment="1">
      <alignment horizontal="center" wrapText="1"/>
    </xf>
    <xf numFmtId="164" fontId="23" fillId="5" borderId="37" xfId="4" applyNumberFormat="1" applyFont="1" applyFill="1" applyBorder="1" applyAlignment="1">
      <alignment horizontal="center" wrapText="1"/>
    </xf>
    <xf numFmtId="0" fontId="18" fillId="0" borderId="0" xfId="4" applyAlignment="1">
      <alignment wrapText="1"/>
    </xf>
    <xf numFmtId="0" fontId="24" fillId="0" borderId="37" xfId="4" applyFont="1" applyBorder="1" applyAlignment="1">
      <alignment horizontal="center" wrapText="1"/>
    </xf>
    <xf numFmtId="0" fontId="24" fillId="0" borderId="37" xfId="4" applyFont="1" applyBorder="1" applyAlignment="1">
      <alignment wrapText="1"/>
    </xf>
    <xf numFmtId="165" fontId="26" fillId="0" borderId="37" xfId="5" applyNumberFormat="1" applyFont="1" applyBorder="1" applyAlignment="1" applyProtection="1">
      <alignment horizontal="right" wrapText="1"/>
    </xf>
    <xf numFmtId="0" fontId="18" fillId="0" borderId="37" xfId="4" applyFont="1" applyBorder="1" applyAlignment="1">
      <alignment wrapText="1"/>
    </xf>
    <xf numFmtId="0" fontId="18" fillId="0" borderId="0" xfId="4" applyAlignment="1">
      <alignment horizontal="center"/>
    </xf>
    <xf numFmtId="0" fontId="17" fillId="0" borderId="37" xfId="4" applyFont="1" applyBorder="1"/>
    <xf numFmtId="0" fontId="18" fillId="0" borderId="38" xfId="4" applyBorder="1" applyAlignment="1">
      <alignment horizontal="center"/>
    </xf>
    <xf numFmtId="164" fontId="18" fillId="0" borderId="40" xfId="4" applyNumberFormat="1" applyBorder="1" applyAlignment="1">
      <alignment horizontal="right"/>
    </xf>
    <xf numFmtId="166" fontId="17" fillId="0" borderId="37" xfId="4" applyNumberFormat="1" applyFont="1" applyBorder="1"/>
    <xf numFmtId="0" fontId="17" fillId="0" borderId="0" xfId="4" applyFont="1" applyAlignment="1">
      <alignment horizontal="center"/>
    </xf>
    <xf numFmtId="164" fontId="18" fillId="0" borderId="0" xfId="4" applyNumberFormat="1" applyAlignment="1">
      <alignment horizontal="right"/>
    </xf>
    <xf numFmtId="166" fontId="18" fillId="0" borderId="0" xfId="4" applyNumberFormat="1"/>
    <xf numFmtId="165" fontId="28" fillId="0" borderId="37" xfId="4" applyNumberFormat="1" applyFont="1" applyBorder="1"/>
    <xf numFmtId="164" fontId="18" fillId="0" borderId="37" xfId="4" applyNumberFormat="1" applyFont="1" applyBorder="1"/>
    <xf numFmtId="0" fontId="27" fillId="6" borderId="37" xfId="4" applyFont="1" applyFill="1" applyBorder="1"/>
    <xf numFmtId="0" fontId="24" fillId="6" borderId="37" xfId="4" applyFont="1" applyFill="1" applyBorder="1" applyAlignment="1">
      <alignment horizontal="center" wrapText="1"/>
    </xf>
    <xf numFmtId="164" fontId="24" fillId="6" borderId="37" xfId="4" applyNumberFormat="1" applyFont="1" applyFill="1" applyBorder="1" applyAlignment="1">
      <alignment horizontal="right" wrapText="1"/>
    </xf>
    <xf numFmtId="0" fontId="29" fillId="7" borderId="37" xfId="4" applyFont="1" applyFill="1" applyBorder="1"/>
    <xf numFmtId="0" fontId="17" fillId="7" borderId="38" xfId="4" applyFont="1" applyFill="1" applyBorder="1" applyAlignment="1">
      <alignment horizontal="center"/>
    </xf>
    <xf numFmtId="164" fontId="17" fillId="7" borderId="39" xfId="4" applyNumberFormat="1" applyFont="1" applyFill="1" applyBorder="1" applyAlignment="1">
      <alignment horizontal="right"/>
    </xf>
    <xf numFmtId="0" fontId="18" fillId="7" borderId="40" xfId="4" applyFill="1" applyBorder="1"/>
    <xf numFmtId="0" fontId="2" fillId="0" borderId="14" xfId="0" applyFont="1" applyBorder="1" applyAlignment="1">
      <alignment horizontal="left" vertical="center" indent="1"/>
    </xf>
    <xf numFmtId="0" fontId="9" fillId="0" borderId="34" xfId="0" applyFont="1" applyBorder="1" applyAlignment="1">
      <alignment vertical="center"/>
    </xf>
    <xf numFmtId="4" fontId="12" fillId="0" borderId="34" xfId="0" applyNumberFormat="1" applyFont="1" applyBorder="1" applyAlignment="1">
      <alignment vertical="center"/>
    </xf>
    <xf numFmtId="4" fontId="12" fillId="0" borderId="34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top"/>
    </xf>
    <xf numFmtId="4" fontId="8" fillId="4" borderId="36" xfId="0" applyNumberFormat="1" applyFont="1" applyFill="1" applyBorder="1" applyAlignment="1">
      <alignment horizontal="center" vertical="center" wrapText="1" shrinkToFit="1"/>
    </xf>
    <xf numFmtId="4" fontId="0" fillId="0" borderId="36" xfId="0" applyNumberFormat="1" applyBorder="1" applyAlignment="1">
      <alignment vertical="center" shrinkToFit="1"/>
    </xf>
    <xf numFmtId="4" fontId="9" fillId="0" borderId="36" xfId="0" applyNumberFormat="1" applyFont="1" applyBorder="1" applyAlignment="1">
      <alignment vertical="center" shrinkToFit="1"/>
    </xf>
    <xf numFmtId="9" fontId="9" fillId="0" borderId="10" xfId="0" applyNumberFormat="1" applyFont="1" applyBorder="1" applyAlignment="1">
      <alignment horizontal="right" vertical="center" wrapText="1"/>
    </xf>
    <xf numFmtId="4" fontId="14" fillId="0" borderId="0" xfId="0" applyNumberFormat="1" applyFont="1" applyBorder="1" applyAlignment="1">
      <alignment horizontal="right" vertical="center"/>
    </xf>
    <xf numFmtId="164" fontId="29" fillId="7" borderId="37" xfId="4" applyNumberFormat="1" applyFont="1" applyFill="1" applyBorder="1"/>
    <xf numFmtId="0" fontId="30" fillId="2" borderId="36" xfId="0" applyFont="1" applyFill="1" applyBorder="1" applyAlignment="1">
      <alignment vertical="center"/>
    </xf>
    <xf numFmtId="0" fontId="18" fillId="2" borderId="36" xfId="0" applyFont="1" applyFill="1" applyBorder="1" applyAlignment="1">
      <alignment vertical="center"/>
    </xf>
    <xf numFmtId="164" fontId="24" fillId="8" borderId="37" xfId="4" applyNumberFormat="1" applyFont="1" applyFill="1" applyBorder="1" applyAlignment="1">
      <alignment horizontal="right" wrapText="1"/>
    </xf>
    <xf numFmtId="4" fontId="0" fillId="0" borderId="31" xfId="0" applyNumberFormat="1" applyBorder="1" applyAlignment="1">
      <alignment vertical="center" wrapText="1"/>
    </xf>
    <xf numFmtId="4" fontId="9" fillId="0" borderId="31" xfId="0" applyNumberFormat="1" applyFont="1" applyBorder="1" applyAlignment="1">
      <alignment vertical="center" wrapText="1"/>
    </xf>
    <xf numFmtId="4" fontId="0" fillId="2" borderId="33" xfId="0" applyNumberFormat="1" applyFill="1" applyBorder="1" applyAlignment="1">
      <alignment vertical="center"/>
    </xf>
    <xf numFmtId="4" fontId="0" fillId="2" borderId="34" xfId="0" applyNumberFormat="1" applyFill="1" applyBorder="1" applyAlignment="1">
      <alignment vertical="center"/>
    </xf>
    <xf numFmtId="4" fontId="0" fillId="2" borderId="35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3" fillId="2" borderId="7" xfId="0" applyNumberFormat="1" applyFont="1" applyFill="1" applyBorder="1" applyAlignment="1">
      <alignment horizontal="right" vertical="center"/>
    </xf>
    <xf numFmtId="4" fontId="12" fillId="0" borderId="12" xfId="0" applyNumberFormat="1" applyFont="1" applyBorder="1" applyAlignment="1">
      <alignment vertical="center"/>
    </xf>
    <xf numFmtId="2" fontId="13" fillId="2" borderId="7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" fontId="12" fillId="0" borderId="12" xfId="0" applyNumberFormat="1" applyFont="1" applyBorder="1" applyAlignment="1">
      <alignment horizontal="right" vertical="center"/>
    </xf>
    <xf numFmtId="4" fontId="14" fillId="0" borderId="15" xfId="0" applyNumberFormat="1" applyFont="1" applyBorder="1" applyAlignment="1">
      <alignment horizontal="right" vertical="center" indent="1"/>
    </xf>
    <xf numFmtId="4" fontId="14" fillId="0" borderId="22" xfId="0" applyNumberFormat="1" applyFont="1" applyBorder="1" applyAlignment="1">
      <alignment horizontal="right" vertical="center" indent="1"/>
    </xf>
    <xf numFmtId="4" fontId="14" fillId="0" borderId="33" xfId="0" applyNumberFormat="1" applyFont="1" applyBorder="1" applyAlignment="1">
      <alignment horizontal="right" vertical="center" indent="1"/>
    </xf>
    <xf numFmtId="4" fontId="14" fillId="0" borderId="34" xfId="0" applyNumberFormat="1" applyFont="1" applyBorder="1" applyAlignment="1">
      <alignment horizontal="right" vertical="center" indent="1"/>
    </xf>
    <xf numFmtId="4" fontId="14" fillId="0" borderId="16" xfId="0" applyNumberFormat="1" applyFont="1" applyBorder="1" applyAlignment="1">
      <alignment horizontal="right" vertical="center" indent="1"/>
    </xf>
    <xf numFmtId="4" fontId="12" fillId="0" borderId="15" xfId="0" applyNumberFormat="1" applyFont="1" applyBorder="1" applyAlignment="1">
      <alignment horizontal="right" vertical="center" indent="1"/>
    </xf>
    <xf numFmtId="4" fontId="12" fillId="0" borderId="34" xfId="0" applyNumberFormat="1" applyFont="1" applyBorder="1" applyAlignment="1">
      <alignment horizontal="right" vertical="center" indent="1"/>
    </xf>
    <xf numFmtId="4" fontId="12" fillId="0" borderId="16" xfId="0" applyNumberFormat="1" applyFont="1" applyBorder="1" applyAlignment="1">
      <alignment horizontal="right" vertical="center" indent="1"/>
    </xf>
    <xf numFmtId="0" fontId="9" fillId="3" borderId="6" xfId="0" applyFon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18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right" vertical="center"/>
    </xf>
    <xf numFmtId="4" fontId="12" fillId="0" borderId="18" xfId="0" applyNumberFormat="1" applyFont="1" applyBorder="1" applyAlignment="1">
      <alignment horizontal="right" vertical="center"/>
    </xf>
    <xf numFmtId="49" fontId="5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49" fontId="6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9" fillId="3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2" fillId="0" borderId="22" xfId="0" applyNumberFormat="1" applyFont="1" applyBorder="1" applyAlignment="1">
      <alignment horizontal="right" vertical="center" indent="1"/>
    </xf>
    <xf numFmtId="0" fontId="9" fillId="3" borderId="0" xfId="0" applyFont="1" applyFill="1" applyAlignment="1" applyProtection="1">
      <alignment horizontal="left" vertical="center"/>
      <protection locked="0"/>
    </xf>
    <xf numFmtId="49" fontId="6" fillId="2" borderId="6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18" fillId="2" borderId="36" xfId="0" applyNumberFormat="1" applyFont="1" applyFill="1" applyBorder="1" applyAlignment="1">
      <alignment vertical="center"/>
    </xf>
    <xf numFmtId="0" fontId="18" fillId="2" borderId="36" xfId="0" applyFont="1" applyFill="1" applyBorder="1" applyAlignment="1">
      <alignment vertical="center"/>
    </xf>
    <xf numFmtId="1" fontId="24" fillId="0" borderId="37" xfId="4" applyNumberFormat="1" applyFont="1" applyBorder="1" applyAlignment="1">
      <alignment horizontal="center" wrapText="1"/>
    </xf>
    <xf numFmtId="1" fontId="25" fillId="0" borderId="37" xfId="5" applyNumberFormat="1" applyFont="1" applyBorder="1" applyAlignment="1" applyProtection="1">
      <alignment horizontal="right" wrapText="1"/>
    </xf>
    <xf numFmtId="1" fontId="27" fillId="6" borderId="37" xfId="4" applyNumberFormat="1" applyFont="1" applyFill="1" applyBorder="1"/>
  </cellXfs>
  <cellStyles count="6">
    <cellStyle name="Měna 2" xfId="5"/>
    <cellStyle name="Normální" xfId="0" builtinId="0"/>
    <cellStyle name="normální 2" xfId="1"/>
    <cellStyle name="Normální 3" xfId="2"/>
    <cellStyle name="Normální 4" xfId="3"/>
    <cellStyle name="Normální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0070C0"/>
  </sheetPr>
  <dimension ref="A1:P44"/>
  <sheetViews>
    <sheetView showGridLines="0" tabSelected="1" topLeftCell="B1" zoomScaleNormal="100" zoomScaleSheetLayoutView="75" workbookViewId="0">
      <selection activeCell="E2" sqref="E2:K2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7" width="7.28515625" customWidth="1"/>
    <col min="8" max="8" width="13" customWidth="1"/>
    <col min="9" max="9" width="13" style="126" customWidth="1"/>
    <col min="10" max="10" width="5.5703125" style="126" customWidth="1"/>
    <col min="11" max="11" width="5.5703125" customWidth="1"/>
    <col min="12" max="12" width="4.28515625" customWidth="1"/>
    <col min="13" max="16" width="10.7109375" customWidth="1"/>
  </cols>
  <sheetData>
    <row r="1" spans="1:16" ht="33.75" customHeight="1" x14ac:dyDescent="0.2">
      <c r="A1" s="47" t="s">
        <v>30</v>
      </c>
      <c r="B1" s="213" t="s">
        <v>6</v>
      </c>
      <c r="C1" s="214"/>
      <c r="D1" s="214"/>
      <c r="E1" s="214"/>
      <c r="F1" s="214"/>
      <c r="G1" s="214"/>
      <c r="H1" s="214"/>
      <c r="I1" s="214"/>
      <c r="J1" s="214"/>
      <c r="K1" s="215"/>
    </row>
    <row r="2" spans="1:16" ht="36" customHeight="1" x14ac:dyDescent="0.2">
      <c r="A2" s="2"/>
      <c r="B2" s="74" t="s">
        <v>23</v>
      </c>
      <c r="C2" s="75"/>
      <c r="D2" s="116" t="s">
        <v>44</v>
      </c>
      <c r="E2" s="218" t="s">
        <v>85</v>
      </c>
      <c r="F2" s="219"/>
      <c r="G2" s="219"/>
      <c r="H2" s="219"/>
      <c r="I2" s="219"/>
      <c r="J2" s="219"/>
      <c r="K2" s="220"/>
      <c r="P2" s="1"/>
    </row>
    <row r="3" spans="1:16" ht="27" customHeight="1" x14ac:dyDescent="0.2">
      <c r="A3" s="2"/>
      <c r="B3" s="76" t="s">
        <v>37</v>
      </c>
      <c r="C3" s="75"/>
      <c r="D3" s="77" t="s">
        <v>35</v>
      </c>
      <c r="E3" s="221" t="s">
        <v>48</v>
      </c>
      <c r="F3" s="222"/>
      <c r="G3" s="222"/>
      <c r="H3" s="222"/>
      <c r="I3" s="222"/>
      <c r="J3" s="222"/>
      <c r="K3" s="223"/>
    </row>
    <row r="4" spans="1:16" ht="23.25" customHeight="1" x14ac:dyDescent="0.2">
      <c r="A4" s="73">
        <v>2564</v>
      </c>
      <c r="B4" s="78" t="s">
        <v>38</v>
      </c>
      <c r="C4" s="79"/>
      <c r="D4" s="117" t="s">
        <v>44</v>
      </c>
      <c r="E4" s="230" t="s">
        <v>49</v>
      </c>
      <c r="F4" s="231"/>
      <c r="G4" s="231"/>
      <c r="H4" s="231"/>
      <c r="I4" s="231"/>
      <c r="J4" s="231"/>
      <c r="K4" s="232"/>
    </row>
    <row r="5" spans="1:16" ht="24" customHeight="1" x14ac:dyDescent="0.2">
      <c r="A5" s="2"/>
      <c r="B5" s="31" t="s">
        <v>22</v>
      </c>
      <c r="D5" s="205" t="s">
        <v>45</v>
      </c>
      <c r="E5" s="206"/>
      <c r="F5" s="206"/>
      <c r="G5" s="18" t="s">
        <v>32</v>
      </c>
      <c r="H5" s="22">
        <v>260479</v>
      </c>
      <c r="I5" s="22"/>
      <c r="J5" s="22"/>
      <c r="K5" s="8"/>
    </row>
    <row r="6" spans="1:16" ht="15.75" customHeight="1" x14ac:dyDescent="0.2">
      <c r="A6" s="2"/>
      <c r="B6" s="28"/>
      <c r="C6" s="55"/>
      <c r="D6" s="207" t="s">
        <v>46</v>
      </c>
      <c r="E6" s="208"/>
      <c r="F6" s="208"/>
      <c r="G6" s="18" t="s">
        <v>28</v>
      </c>
      <c r="H6" s="118" t="s">
        <v>47</v>
      </c>
      <c r="I6" s="118"/>
      <c r="J6" s="118"/>
      <c r="K6" s="8"/>
    </row>
    <row r="7" spans="1:16" ht="15.75" customHeight="1" x14ac:dyDescent="0.2">
      <c r="A7" s="2"/>
      <c r="B7" s="29"/>
      <c r="C7" s="56"/>
      <c r="D7" s="53"/>
      <c r="E7" s="209"/>
      <c r="F7" s="210"/>
      <c r="G7" s="24"/>
      <c r="H7" s="23"/>
      <c r="I7" s="23"/>
      <c r="J7" s="23"/>
      <c r="K7" s="34"/>
    </row>
    <row r="8" spans="1:16" ht="24" hidden="1" customHeight="1" x14ac:dyDescent="0.2">
      <c r="A8" s="2"/>
      <c r="B8" s="31" t="s">
        <v>20</v>
      </c>
      <c r="D8" s="51"/>
      <c r="G8" s="18" t="s">
        <v>32</v>
      </c>
      <c r="H8" s="22"/>
      <c r="I8" s="22"/>
      <c r="J8" s="22"/>
      <c r="K8" s="8"/>
    </row>
    <row r="9" spans="1:16" ht="15.75" hidden="1" customHeight="1" x14ac:dyDescent="0.2">
      <c r="A9" s="2"/>
      <c r="B9" s="2"/>
      <c r="D9" s="51"/>
      <c r="G9" s="18" t="s">
        <v>28</v>
      </c>
      <c r="H9" s="22"/>
      <c r="I9" s="22"/>
      <c r="J9" s="22"/>
      <c r="K9" s="8"/>
    </row>
    <row r="10" spans="1:16" ht="15.75" hidden="1" customHeight="1" x14ac:dyDescent="0.2">
      <c r="A10" s="2"/>
      <c r="B10" s="35"/>
      <c r="C10" s="56"/>
      <c r="D10" s="53"/>
      <c r="E10" s="57"/>
      <c r="F10" s="24"/>
      <c r="G10" s="14"/>
      <c r="H10" s="36"/>
      <c r="I10" s="129"/>
      <c r="J10" s="129"/>
      <c r="K10" s="34"/>
    </row>
    <row r="11" spans="1:16" ht="24" customHeight="1" x14ac:dyDescent="0.2">
      <c r="A11" s="2"/>
      <c r="B11" s="31" t="s">
        <v>19</v>
      </c>
      <c r="D11" s="225"/>
      <c r="E11" s="225"/>
      <c r="F11" s="225"/>
      <c r="G11" s="18" t="s">
        <v>32</v>
      </c>
      <c r="H11" s="81"/>
      <c r="I11" s="122"/>
      <c r="J11" s="122"/>
      <c r="K11" s="8"/>
    </row>
    <row r="12" spans="1:16" ht="15.75" customHeight="1" x14ac:dyDescent="0.2">
      <c r="A12" s="2"/>
      <c r="B12" s="28"/>
      <c r="C12" s="55"/>
      <c r="D12" s="229"/>
      <c r="E12" s="229"/>
      <c r="F12" s="229"/>
      <c r="G12" s="18" t="s">
        <v>28</v>
      </c>
      <c r="H12" s="81"/>
      <c r="I12" s="122"/>
      <c r="J12" s="122"/>
      <c r="K12" s="8"/>
    </row>
    <row r="13" spans="1:16" ht="15.75" customHeight="1" x14ac:dyDescent="0.2">
      <c r="A13" s="2"/>
      <c r="B13" s="29"/>
      <c r="C13" s="56"/>
      <c r="D13" s="80"/>
      <c r="E13" s="203"/>
      <c r="F13" s="204"/>
      <c r="G13" s="19"/>
      <c r="H13" s="23"/>
      <c r="I13" s="23"/>
      <c r="J13" s="23"/>
      <c r="K13" s="34"/>
    </row>
    <row r="14" spans="1:16" ht="24" customHeight="1" x14ac:dyDescent="0.2">
      <c r="A14" s="2"/>
      <c r="B14" s="43" t="s">
        <v>21</v>
      </c>
      <c r="C14" s="58"/>
      <c r="D14" s="211" t="s">
        <v>84</v>
      </c>
      <c r="E14" s="212"/>
      <c r="F14" s="212"/>
      <c r="G14" s="45"/>
      <c r="H14" s="44"/>
      <c r="I14" s="44"/>
      <c r="J14" s="44"/>
      <c r="K14" s="46"/>
    </row>
    <row r="15" spans="1:16" ht="32.25" customHeight="1" x14ac:dyDescent="0.2">
      <c r="A15" s="2"/>
      <c r="B15" s="35" t="s">
        <v>26</v>
      </c>
      <c r="C15" s="59"/>
      <c r="D15" s="54"/>
      <c r="E15" s="224"/>
      <c r="F15" s="224"/>
      <c r="G15" s="124"/>
      <c r="H15" s="226" t="s">
        <v>25</v>
      </c>
      <c r="I15" s="226"/>
      <c r="J15" s="226"/>
      <c r="K15" s="227"/>
    </row>
    <row r="16" spans="1:16" ht="23.25" customHeight="1" x14ac:dyDescent="0.2">
      <c r="A16" s="115" t="s">
        <v>42</v>
      </c>
      <c r="B16" s="168" t="s">
        <v>83</v>
      </c>
      <c r="C16" s="60"/>
      <c r="D16" s="61"/>
      <c r="E16" s="195"/>
      <c r="F16" s="196"/>
      <c r="G16" s="121"/>
      <c r="H16" s="197">
        <f>ZAŘÍZENÍ!E26</f>
        <v>0</v>
      </c>
      <c r="I16" s="198"/>
      <c r="J16" s="198"/>
      <c r="K16" s="199"/>
    </row>
    <row r="17" spans="1:11" ht="23.25" customHeight="1" x14ac:dyDescent="0.2">
      <c r="A17" s="2"/>
      <c r="B17" s="48" t="s">
        <v>25</v>
      </c>
      <c r="C17" s="62"/>
      <c r="D17" s="63"/>
      <c r="E17" s="200"/>
      <c r="F17" s="228"/>
      <c r="G17" s="125"/>
      <c r="H17" s="200">
        <f>SUM(H16:K16)</f>
        <v>0</v>
      </c>
      <c r="I17" s="201"/>
      <c r="J17" s="201"/>
      <c r="K17" s="202"/>
    </row>
    <row r="18" spans="1:11" ht="33" customHeight="1" x14ac:dyDescent="0.2">
      <c r="A18" s="2"/>
      <c r="B18" s="42" t="s">
        <v>27</v>
      </c>
      <c r="C18" s="60"/>
      <c r="D18" s="61"/>
      <c r="E18" s="64"/>
      <c r="F18" s="39"/>
      <c r="G18" s="33"/>
      <c r="H18" s="33"/>
      <c r="I18" s="169"/>
      <c r="J18" s="169"/>
      <c r="K18" s="40"/>
    </row>
    <row r="19" spans="1:11" ht="23.25" customHeight="1" x14ac:dyDescent="0.2">
      <c r="A19" s="2" t="e">
        <f>ZakladDPHSni*SazbaDPH1/100</f>
        <v>#REF!</v>
      </c>
      <c r="B19" s="38" t="s">
        <v>12</v>
      </c>
      <c r="C19" s="60"/>
      <c r="D19" s="61"/>
      <c r="E19" s="65">
        <v>15</v>
      </c>
      <c r="F19" s="39" t="s">
        <v>0</v>
      </c>
      <c r="G19" s="189"/>
      <c r="H19" s="189"/>
      <c r="I19" s="171" t="s">
        <v>82</v>
      </c>
      <c r="J19" s="171"/>
      <c r="K19" s="40" t="str">
        <f t="shared" ref="K19:K24" si="0">Mena</f>
        <v>CZK</v>
      </c>
    </row>
    <row r="20" spans="1:11" ht="23.25" customHeight="1" x14ac:dyDescent="0.2">
      <c r="A20" s="2" t="e">
        <f>(A19-INT(A19))*100</f>
        <v>#REF!</v>
      </c>
      <c r="B20" s="38" t="s">
        <v>13</v>
      </c>
      <c r="C20" s="60"/>
      <c r="D20" s="61"/>
      <c r="E20" s="65">
        <f>SazbaDPH1</f>
        <v>15</v>
      </c>
      <c r="F20" s="39" t="s">
        <v>0</v>
      </c>
      <c r="G20" s="194"/>
      <c r="H20" s="194"/>
      <c r="I20" s="171" t="s">
        <v>82</v>
      </c>
      <c r="J20" s="171"/>
      <c r="K20" s="40" t="str">
        <f t="shared" si="0"/>
        <v>CZK</v>
      </c>
    </row>
    <row r="21" spans="1:11" ht="23.25" customHeight="1" x14ac:dyDescent="0.2">
      <c r="A21" s="2" t="e">
        <f>ZakladDPHZakl*SazbaDPH2/100</f>
        <v>#REF!</v>
      </c>
      <c r="B21" s="38" t="s">
        <v>14</v>
      </c>
      <c r="C21" s="60"/>
      <c r="D21" s="61"/>
      <c r="E21" s="65">
        <v>21</v>
      </c>
      <c r="F21" s="39" t="s">
        <v>0</v>
      </c>
      <c r="G21" s="189"/>
      <c r="H21" s="189"/>
      <c r="I21" s="170">
        <f>H17</f>
        <v>0</v>
      </c>
      <c r="J21" s="170"/>
      <c r="K21" s="40" t="str">
        <f t="shared" si="0"/>
        <v>CZK</v>
      </c>
    </row>
    <row r="22" spans="1:11" ht="23.25" customHeight="1" x14ac:dyDescent="0.2">
      <c r="A22" s="2" t="e">
        <f>(A21-INT(A21))*100</f>
        <v>#REF!</v>
      </c>
      <c r="B22" s="32" t="s">
        <v>15</v>
      </c>
      <c r="C22" s="66"/>
      <c r="D22" s="54"/>
      <c r="E22" s="176">
        <v>0.21</v>
      </c>
      <c r="F22" s="30" t="s">
        <v>0</v>
      </c>
      <c r="G22" s="216"/>
      <c r="H22" s="216"/>
      <c r="I22" s="123">
        <f>I21*E22</f>
        <v>0</v>
      </c>
      <c r="J22" s="123"/>
      <c r="K22" s="37" t="str">
        <f t="shared" si="0"/>
        <v>CZK</v>
      </c>
    </row>
    <row r="23" spans="1:11" ht="23.25" customHeight="1" thickBot="1" x14ac:dyDescent="0.25">
      <c r="A23" s="2" t="e">
        <f>ZakladDPHSni+DPHSni+ZakladDPHZakl+DPHZakl</f>
        <v>#REF!</v>
      </c>
      <c r="B23" s="31" t="s">
        <v>4</v>
      </c>
      <c r="C23" s="67"/>
      <c r="D23" s="68"/>
      <c r="E23" s="67"/>
      <c r="F23" s="16"/>
      <c r="G23" s="217"/>
      <c r="H23" s="217"/>
      <c r="I23" s="177">
        <v>0.28999999999999998</v>
      </c>
      <c r="J23" s="177"/>
      <c r="K23" s="41" t="str">
        <f t="shared" si="0"/>
        <v>CZK</v>
      </c>
    </row>
    <row r="24" spans="1:11" ht="27.75" hidden="1" customHeight="1" thickBot="1" x14ac:dyDescent="0.25">
      <c r="A24" s="2"/>
      <c r="B24" s="107" t="s">
        <v>24</v>
      </c>
      <c r="C24" s="108"/>
      <c r="D24" s="108"/>
      <c r="E24" s="109"/>
      <c r="F24" s="110"/>
      <c r="G24" s="190"/>
      <c r="H24" s="190"/>
      <c r="I24" s="120"/>
      <c r="J24" s="120"/>
      <c r="K24" s="111" t="str">
        <f t="shared" si="0"/>
        <v>CZK</v>
      </c>
    </row>
    <row r="25" spans="1:11" ht="27.75" customHeight="1" thickBot="1" x14ac:dyDescent="0.25">
      <c r="A25" s="2" t="e">
        <f>(A23-INT(A23))*100</f>
        <v>#REF!</v>
      </c>
      <c r="B25" s="107" t="s">
        <v>29</v>
      </c>
      <c r="C25" s="112"/>
      <c r="D25" s="112"/>
      <c r="E25" s="112"/>
      <c r="F25" s="113"/>
      <c r="G25" s="188"/>
      <c r="H25" s="188"/>
      <c r="I25" s="119">
        <f>SUM(I21:I24)</f>
        <v>0.28999999999999998</v>
      </c>
      <c r="J25" s="119"/>
      <c r="K25" s="114" t="s">
        <v>41</v>
      </c>
    </row>
    <row r="26" spans="1:11" ht="12.75" customHeight="1" x14ac:dyDescent="0.2">
      <c r="A26" s="2"/>
      <c r="B26" s="2"/>
      <c r="K26" s="9"/>
    </row>
    <row r="27" spans="1:11" ht="30" customHeight="1" x14ac:dyDescent="0.2">
      <c r="A27" s="2"/>
      <c r="B27" s="2"/>
      <c r="K27" s="9"/>
    </row>
    <row r="28" spans="1:11" ht="18.75" customHeight="1" x14ac:dyDescent="0.2">
      <c r="A28" s="2"/>
      <c r="B28" s="17"/>
      <c r="C28" s="69" t="s">
        <v>11</v>
      </c>
      <c r="D28" s="70"/>
      <c r="E28" s="70"/>
      <c r="F28" s="15" t="s">
        <v>10</v>
      </c>
      <c r="G28" s="27"/>
      <c r="H28" s="26"/>
      <c r="I28" s="172"/>
      <c r="J28" s="172"/>
      <c r="K28" s="9"/>
    </row>
    <row r="29" spans="1:11" ht="47.25" customHeight="1" x14ac:dyDescent="0.2">
      <c r="A29" s="2"/>
      <c r="B29" s="2"/>
      <c r="K29" s="9"/>
    </row>
    <row r="30" spans="1:11" s="21" customFormat="1" ht="18.75" customHeight="1" x14ac:dyDescent="0.2">
      <c r="A30" s="20"/>
      <c r="B30" s="20"/>
      <c r="C30" s="71"/>
      <c r="D30" s="191"/>
      <c r="E30" s="192"/>
      <c r="G30" s="193"/>
      <c r="H30" s="193"/>
      <c r="I30" s="128"/>
      <c r="J30" s="128"/>
      <c r="K30" s="25"/>
    </row>
    <row r="31" spans="1:11" ht="12.75" customHeight="1" x14ac:dyDescent="0.2">
      <c r="A31" s="2"/>
      <c r="B31" s="2"/>
      <c r="D31" s="187" t="s">
        <v>2</v>
      </c>
      <c r="E31" s="187"/>
      <c r="G31" s="10" t="s">
        <v>3</v>
      </c>
      <c r="K31" s="9"/>
    </row>
    <row r="32" spans="1:11" ht="13.5" customHeight="1" thickBot="1" x14ac:dyDescent="0.25">
      <c r="A32" s="11"/>
      <c r="B32" s="11"/>
      <c r="C32" s="72"/>
      <c r="D32" s="72"/>
      <c r="E32" s="72"/>
      <c r="F32" s="12"/>
      <c r="G32" s="12"/>
      <c r="H32" s="12"/>
      <c r="I32" s="127"/>
      <c r="J32" s="127"/>
      <c r="K32" s="13"/>
    </row>
    <row r="33" spans="1:11" ht="27" hidden="1" customHeight="1" x14ac:dyDescent="0.2">
      <c r="B33" s="85" t="s">
        <v>16</v>
      </c>
      <c r="C33" s="86"/>
      <c r="D33" s="86"/>
      <c r="E33" s="86"/>
      <c r="F33" s="87"/>
      <c r="G33" s="87"/>
      <c r="H33" s="87"/>
      <c r="I33" s="131"/>
      <c r="J33" s="131"/>
      <c r="K33" s="88"/>
    </row>
    <row r="34" spans="1:11" ht="25.5" hidden="1" customHeight="1" x14ac:dyDescent="0.2">
      <c r="A34" s="84" t="s">
        <v>31</v>
      </c>
      <c r="B34" s="89" t="s">
        <v>17</v>
      </c>
      <c r="C34" s="90" t="s">
        <v>5</v>
      </c>
      <c r="D34" s="90"/>
      <c r="E34" s="90"/>
      <c r="F34" s="91" t="str">
        <f>B19</f>
        <v>Základ pro sníženou DPH</v>
      </c>
      <c r="G34" s="92" t="s">
        <v>18</v>
      </c>
      <c r="H34" s="92" t="s">
        <v>1</v>
      </c>
      <c r="I34" s="173"/>
      <c r="J34" s="173"/>
      <c r="K34" s="93" t="s">
        <v>0</v>
      </c>
    </row>
    <row r="35" spans="1:11" ht="25.5" hidden="1" customHeight="1" x14ac:dyDescent="0.2">
      <c r="A35" s="84">
        <v>1</v>
      </c>
      <c r="B35" s="94" t="s">
        <v>39</v>
      </c>
      <c r="C35" s="182"/>
      <c r="D35" s="182"/>
      <c r="E35" s="182"/>
      <c r="F35" s="95" t="e">
        <f>#REF!</f>
        <v>#REF!</v>
      </c>
      <c r="G35" s="96" t="e">
        <f>(F35*SazbaDPH1/100)+(#REF!*SazbaDPH2/100)</f>
        <v>#REF!</v>
      </c>
      <c r="H35" s="96" t="e">
        <f>F35+#REF!+G35</f>
        <v>#REF!</v>
      </c>
      <c r="I35" s="174"/>
      <c r="J35" s="174"/>
      <c r="K35" s="97" t="e">
        <f>IF(CenaCelkemVypocet=0,"",H35/CenaCelkemVypocet*100)</f>
        <v>#REF!</v>
      </c>
    </row>
    <row r="36" spans="1:11" ht="25.5" hidden="1" customHeight="1" x14ac:dyDescent="0.2">
      <c r="A36" s="84">
        <v>2</v>
      </c>
      <c r="B36" s="98" t="s">
        <v>35</v>
      </c>
      <c r="C36" s="183" t="s">
        <v>36</v>
      </c>
      <c r="D36" s="183"/>
      <c r="E36" s="183"/>
      <c r="F36" s="99" t="e">
        <f>#REF!</f>
        <v>#REF!</v>
      </c>
      <c r="G36" s="100" t="e">
        <f>(F36*SazbaDPH1/100)+(#REF!*SazbaDPH2/100)</f>
        <v>#REF!</v>
      </c>
      <c r="H36" s="100" t="e">
        <f>F36+#REF!+G36</f>
        <v>#REF!</v>
      </c>
      <c r="I36" s="175"/>
      <c r="J36" s="175"/>
      <c r="K36" s="101" t="e">
        <f>IF(CenaCelkemVypocet=0,"",H36/CenaCelkemVypocet*100)</f>
        <v>#REF!</v>
      </c>
    </row>
    <row r="37" spans="1:11" ht="25.5" hidden="1" customHeight="1" x14ac:dyDescent="0.2">
      <c r="A37" s="84">
        <v>3</v>
      </c>
      <c r="B37" s="102" t="s">
        <v>33</v>
      </c>
      <c r="C37" s="182" t="s">
        <v>34</v>
      </c>
      <c r="D37" s="182"/>
      <c r="E37" s="182"/>
      <c r="F37" s="103" t="e">
        <f>#REF!</f>
        <v>#REF!</v>
      </c>
      <c r="G37" s="96" t="e">
        <f>(F37*SazbaDPH1/100)+(#REF!*SazbaDPH2/100)</f>
        <v>#REF!</v>
      </c>
      <c r="H37" s="96" t="e">
        <f>F37+#REF!+G37</f>
        <v>#REF!</v>
      </c>
      <c r="I37" s="174"/>
      <c r="J37" s="174"/>
      <c r="K37" s="97" t="e">
        <f>IF(CenaCelkemVypocet=0,"",H37/CenaCelkemVypocet*100)</f>
        <v>#REF!</v>
      </c>
    </row>
    <row r="38" spans="1:11" ht="25.5" hidden="1" customHeight="1" x14ac:dyDescent="0.2">
      <c r="A38" s="84"/>
      <c r="B38" s="184" t="s">
        <v>40</v>
      </c>
      <c r="C38" s="185"/>
      <c r="D38" s="185"/>
      <c r="E38" s="186"/>
      <c r="F38" s="104" t="e">
        <f>SUMIF(A35:A37,"=1",F35:F37)</f>
        <v>#REF!</v>
      </c>
      <c r="G38" s="105" t="e">
        <f>SUMIF(A35:A37,"=1",G35:G37)</f>
        <v>#REF!</v>
      </c>
      <c r="H38" s="105" t="e">
        <f>SUMIF(A35:A37,"=1",H35:H37)</f>
        <v>#REF!</v>
      </c>
      <c r="I38" s="105"/>
      <c r="J38" s="105"/>
      <c r="K38" s="106" t="e">
        <f>SUMIF(A35:A37,"=1",K35:K37)</f>
        <v>#REF!</v>
      </c>
    </row>
    <row r="42" spans="1:11" x14ac:dyDescent="0.2">
      <c r="F42" s="82"/>
      <c r="G42" s="82"/>
      <c r="H42" s="82"/>
      <c r="I42" s="130"/>
      <c r="J42" s="130"/>
      <c r="K42" s="83"/>
    </row>
    <row r="43" spans="1:11" x14ac:dyDescent="0.2">
      <c r="F43" s="82"/>
      <c r="G43" s="82"/>
      <c r="H43" s="82"/>
      <c r="I43" s="130"/>
      <c r="J43" s="130"/>
      <c r="K43" s="83"/>
    </row>
    <row r="44" spans="1:11" x14ac:dyDescent="0.2">
      <c r="F44" s="82"/>
      <c r="G44" s="82"/>
      <c r="H44" s="82"/>
      <c r="I44" s="130"/>
      <c r="J44" s="130"/>
      <c r="K44" s="8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31">
    <mergeCell ref="B1:K1"/>
    <mergeCell ref="G22:H22"/>
    <mergeCell ref="G23:H23"/>
    <mergeCell ref="E2:K2"/>
    <mergeCell ref="E3:K3"/>
    <mergeCell ref="E15:F15"/>
    <mergeCell ref="D11:F11"/>
    <mergeCell ref="H15:K15"/>
    <mergeCell ref="E17:F17"/>
    <mergeCell ref="D12:F12"/>
    <mergeCell ref="E4:K4"/>
    <mergeCell ref="E13:F13"/>
    <mergeCell ref="D5:F5"/>
    <mergeCell ref="D6:F6"/>
    <mergeCell ref="E7:F7"/>
    <mergeCell ref="D14:F14"/>
    <mergeCell ref="G20:H20"/>
    <mergeCell ref="G19:H19"/>
    <mergeCell ref="E16:F16"/>
    <mergeCell ref="H16:K16"/>
    <mergeCell ref="H17:K17"/>
    <mergeCell ref="G25:H25"/>
    <mergeCell ref="G21:H21"/>
    <mergeCell ref="G24:H24"/>
    <mergeCell ref="D30:E30"/>
    <mergeCell ref="G30:H30"/>
    <mergeCell ref="C35:E35"/>
    <mergeCell ref="C36:E36"/>
    <mergeCell ref="C37:E37"/>
    <mergeCell ref="B38:E38"/>
    <mergeCell ref="D31:E3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2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33" t="s">
        <v>6</v>
      </c>
      <c r="B1" s="233"/>
      <c r="C1" s="234"/>
      <c r="D1" s="233"/>
      <c r="E1" s="233"/>
      <c r="F1" s="233"/>
      <c r="G1" s="233"/>
    </row>
    <row r="2" spans="1:7" ht="24.95" customHeight="1" x14ac:dyDescent="0.2">
      <c r="A2" s="50" t="s">
        <v>7</v>
      </c>
      <c r="B2" s="49"/>
      <c r="C2" s="235"/>
      <c r="D2" s="235"/>
      <c r="E2" s="235"/>
      <c r="F2" s="235"/>
      <c r="G2" s="236"/>
    </row>
    <row r="3" spans="1:7" ht="24.95" customHeight="1" x14ac:dyDescent="0.2">
      <c r="A3" s="50" t="s">
        <v>8</v>
      </c>
      <c r="B3" s="49"/>
      <c r="C3" s="235"/>
      <c r="D3" s="235"/>
      <c r="E3" s="235"/>
      <c r="F3" s="235"/>
      <c r="G3" s="236"/>
    </row>
    <row r="4" spans="1:7" ht="24.95" customHeight="1" x14ac:dyDescent="0.2">
      <c r="A4" s="50" t="s">
        <v>9</v>
      </c>
      <c r="B4" s="49"/>
      <c r="C4" s="235"/>
      <c r="D4" s="235"/>
      <c r="E4" s="235"/>
      <c r="F4" s="235"/>
      <c r="G4" s="236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29"/>
  <sheetViews>
    <sheetView workbookViewId="0">
      <selection activeCell="J12" sqref="J12"/>
    </sheetView>
  </sheetViews>
  <sheetFormatPr defaultColWidth="11.5703125" defaultRowHeight="12.75" x14ac:dyDescent="0.2"/>
  <cols>
    <col min="1" max="1" width="4.140625" style="151" customWidth="1"/>
    <col min="2" max="2" width="41" style="136" customWidth="1"/>
    <col min="3" max="3" width="5.42578125" style="151" customWidth="1"/>
    <col min="4" max="4" width="11.140625" style="157" customWidth="1"/>
    <col min="5" max="5" width="13.5703125" style="136" customWidth="1"/>
    <col min="6" max="6" width="13.7109375" style="136" customWidth="1"/>
    <col min="7" max="253" width="11.5703125" style="136"/>
    <col min="254" max="254" width="4.140625" style="136" customWidth="1"/>
    <col min="255" max="255" width="41" style="136" customWidth="1"/>
    <col min="256" max="256" width="5.42578125" style="136" customWidth="1"/>
    <col min="257" max="257" width="15.28515625" style="136" customWidth="1"/>
    <col min="258" max="258" width="13.140625" style="136" customWidth="1"/>
    <col min="259" max="259" width="13.42578125" style="136" customWidth="1"/>
    <col min="260" max="260" width="11.140625" style="136" customWidth="1"/>
    <col min="261" max="261" width="13.5703125" style="136" customWidth="1"/>
    <col min="262" max="262" width="13.7109375" style="136" customWidth="1"/>
    <col min="263" max="509" width="11.5703125" style="136"/>
    <col min="510" max="510" width="4.140625" style="136" customWidth="1"/>
    <col min="511" max="511" width="41" style="136" customWidth="1"/>
    <col min="512" max="512" width="5.42578125" style="136" customWidth="1"/>
    <col min="513" max="513" width="15.28515625" style="136" customWidth="1"/>
    <col min="514" max="514" width="13.140625" style="136" customWidth="1"/>
    <col min="515" max="515" width="13.42578125" style="136" customWidth="1"/>
    <col min="516" max="516" width="11.140625" style="136" customWidth="1"/>
    <col min="517" max="517" width="13.5703125" style="136" customWidth="1"/>
    <col min="518" max="518" width="13.7109375" style="136" customWidth="1"/>
    <col min="519" max="765" width="11.5703125" style="136"/>
    <col min="766" max="766" width="4.140625" style="136" customWidth="1"/>
    <col min="767" max="767" width="41" style="136" customWidth="1"/>
    <col min="768" max="768" width="5.42578125" style="136" customWidth="1"/>
    <col min="769" max="769" width="15.28515625" style="136" customWidth="1"/>
    <col min="770" max="770" width="13.140625" style="136" customWidth="1"/>
    <col min="771" max="771" width="13.42578125" style="136" customWidth="1"/>
    <col min="772" max="772" width="11.140625" style="136" customWidth="1"/>
    <col min="773" max="773" width="13.5703125" style="136" customWidth="1"/>
    <col min="774" max="774" width="13.7109375" style="136" customWidth="1"/>
    <col min="775" max="1021" width="11.5703125" style="136"/>
    <col min="1022" max="1022" width="4.140625" style="136" customWidth="1"/>
    <col min="1023" max="1023" width="41" style="136" customWidth="1"/>
    <col min="1024" max="1024" width="5.42578125" style="136" customWidth="1"/>
    <col min="1025" max="1025" width="15.28515625" style="136" customWidth="1"/>
    <col min="1026" max="1026" width="13.140625" style="136" customWidth="1"/>
    <col min="1027" max="1027" width="13.42578125" style="136" customWidth="1"/>
    <col min="1028" max="1028" width="11.140625" style="136" customWidth="1"/>
    <col min="1029" max="1029" width="13.5703125" style="136" customWidth="1"/>
    <col min="1030" max="1030" width="13.7109375" style="136" customWidth="1"/>
    <col min="1031" max="1277" width="11.5703125" style="136"/>
    <col min="1278" max="1278" width="4.140625" style="136" customWidth="1"/>
    <col min="1279" max="1279" width="41" style="136" customWidth="1"/>
    <col min="1280" max="1280" width="5.42578125" style="136" customWidth="1"/>
    <col min="1281" max="1281" width="15.28515625" style="136" customWidth="1"/>
    <col min="1282" max="1282" width="13.140625" style="136" customWidth="1"/>
    <col min="1283" max="1283" width="13.42578125" style="136" customWidth="1"/>
    <col min="1284" max="1284" width="11.140625" style="136" customWidth="1"/>
    <col min="1285" max="1285" width="13.5703125" style="136" customWidth="1"/>
    <col min="1286" max="1286" width="13.7109375" style="136" customWidth="1"/>
    <col min="1287" max="1533" width="11.5703125" style="136"/>
    <col min="1534" max="1534" width="4.140625" style="136" customWidth="1"/>
    <col min="1535" max="1535" width="41" style="136" customWidth="1"/>
    <col min="1536" max="1536" width="5.42578125" style="136" customWidth="1"/>
    <col min="1537" max="1537" width="15.28515625" style="136" customWidth="1"/>
    <col min="1538" max="1538" width="13.140625" style="136" customWidth="1"/>
    <col min="1539" max="1539" width="13.42578125" style="136" customWidth="1"/>
    <col min="1540" max="1540" width="11.140625" style="136" customWidth="1"/>
    <col min="1541" max="1541" width="13.5703125" style="136" customWidth="1"/>
    <col min="1542" max="1542" width="13.7109375" style="136" customWidth="1"/>
    <col min="1543" max="1789" width="11.5703125" style="136"/>
    <col min="1790" max="1790" width="4.140625" style="136" customWidth="1"/>
    <col min="1791" max="1791" width="41" style="136" customWidth="1"/>
    <col min="1792" max="1792" width="5.42578125" style="136" customWidth="1"/>
    <col min="1793" max="1793" width="15.28515625" style="136" customWidth="1"/>
    <col min="1794" max="1794" width="13.140625" style="136" customWidth="1"/>
    <col min="1795" max="1795" width="13.42578125" style="136" customWidth="1"/>
    <col min="1796" max="1796" width="11.140625" style="136" customWidth="1"/>
    <col min="1797" max="1797" width="13.5703125" style="136" customWidth="1"/>
    <col min="1798" max="1798" width="13.7109375" style="136" customWidth="1"/>
    <col min="1799" max="2045" width="11.5703125" style="136"/>
    <col min="2046" max="2046" width="4.140625" style="136" customWidth="1"/>
    <col min="2047" max="2047" width="41" style="136" customWidth="1"/>
    <col min="2048" max="2048" width="5.42578125" style="136" customWidth="1"/>
    <col min="2049" max="2049" width="15.28515625" style="136" customWidth="1"/>
    <col min="2050" max="2050" width="13.140625" style="136" customWidth="1"/>
    <col min="2051" max="2051" width="13.42578125" style="136" customWidth="1"/>
    <col min="2052" max="2052" width="11.140625" style="136" customWidth="1"/>
    <col min="2053" max="2053" width="13.5703125" style="136" customWidth="1"/>
    <col min="2054" max="2054" width="13.7109375" style="136" customWidth="1"/>
    <col min="2055" max="2301" width="11.5703125" style="136"/>
    <col min="2302" max="2302" width="4.140625" style="136" customWidth="1"/>
    <col min="2303" max="2303" width="41" style="136" customWidth="1"/>
    <col min="2304" max="2304" width="5.42578125" style="136" customWidth="1"/>
    <col min="2305" max="2305" width="15.28515625" style="136" customWidth="1"/>
    <col min="2306" max="2306" width="13.140625" style="136" customWidth="1"/>
    <col min="2307" max="2307" width="13.42578125" style="136" customWidth="1"/>
    <col min="2308" max="2308" width="11.140625" style="136" customWidth="1"/>
    <col min="2309" max="2309" width="13.5703125" style="136" customWidth="1"/>
    <col min="2310" max="2310" width="13.7109375" style="136" customWidth="1"/>
    <col min="2311" max="2557" width="11.5703125" style="136"/>
    <col min="2558" max="2558" width="4.140625" style="136" customWidth="1"/>
    <col min="2559" max="2559" width="41" style="136" customWidth="1"/>
    <col min="2560" max="2560" width="5.42578125" style="136" customWidth="1"/>
    <col min="2561" max="2561" width="15.28515625" style="136" customWidth="1"/>
    <col min="2562" max="2562" width="13.140625" style="136" customWidth="1"/>
    <col min="2563" max="2563" width="13.42578125" style="136" customWidth="1"/>
    <col min="2564" max="2564" width="11.140625" style="136" customWidth="1"/>
    <col min="2565" max="2565" width="13.5703125" style="136" customWidth="1"/>
    <col min="2566" max="2566" width="13.7109375" style="136" customWidth="1"/>
    <col min="2567" max="2813" width="11.5703125" style="136"/>
    <col min="2814" max="2814" width="4.140625" style="136" customWidth="1"/>
    <col min="2815" max="2815" width="41" style="136" customWidth="1"/>
    <col min="2816" max="2816" width="5.42578125" style="136" customWidth="1"/>
    <col min="2817" max="2817" width="15.28515625" style="136" customWidth="1"/>
    <col min="2818" max="2818" width="13.140625" style="136" customWidth="1"/>
    <col min="2819" max="2819" width="13.42578125" style="136" customWidth="1"/>
    <col min="2820" max="2820" width="11.140625" style="136" customWidth="1"/>
    <col min="2821" max="2821" width="13.5703125" style="136" customWidth="1"/>
    <col min="2822" max="2822" width="13.7109375" style="136" customWidth="1"/>
    <col min="2823" max="3069" width="11.5703125" style="136"/>
    <col min="3070" max="3070" width="4.140625" style="136" customWidth="1"/>
    <col min="3071" max="3071" width="41" style="136" customWidth="1"/>
    <col min="3072" max="3072" width="5.42578125" style="136" customWidth="1"/>
    <col min="3073" max="3073" width="15.28515625" style="136" customWidth="1"/>
    <col min="3074" max="3074" width="13.140625" style="136" customWidth="1"/>
    <col min="3075" max="3075" width="13.42578125" style="136" customWidth="1"/>
    <col min="3076" max="3076" width="11.140625" style="136" customWidth="1"/>
    <col min="3077" max="3077" width="13.5703125" style="136" customWidth="1"/>
    <col min="3078" max="3078" width="13.7109375" style="136" customWidth="1"/>
    <col min="3079" max="3325" width="11.5703125" style="136"/>
    <col min="3326" max="3326" width="4.140625" style="136" customWidth="1"/>
    <col min="3327" max="3327" width="41" style="136" customWidth="1"/>
    <col min="3328" max="3328" width="5.42578125" style="136" customWidth="1"/>
    <col min="3329" max="3329" width="15.28515625" style="136" customWidth="1"/>
    <col min="3330" max="3330" width="13.140625" style="136" customWidth="1"/>
    <col min="3331" max="3331" width="13.42578125" style="136" customWidth="1"/>
    <col min="3332" max="3332" width="11.140625" style="136" customWidth="1"/>
    <col min="3333" max="3333" width="13.5703125" style="136" customWidth="1"/>
    <col min="3334" max="3334" width="13.7109375" style="136" customWidth="1"/>
    <col min="3335" max="3581" width="11.5703125" style="136"/>
    <col min="3582" max="3582" width="4.140625" style="136" customWidth="1"/>
    <col min="3583" max="3583" width="41" style="136" customWidth="1"/>
    <col min="3584" max="3584" width="5.42578125" style="136" customWidth="1"/>
    <col min="3585" max="3585" width="15.28515625" style="136" customWidth="1"/>
    <col min="3586" max="3586" width="13.140625" style="136" customWidth="1"/>
    <col min="3587" max="3587" width="13.42578125" style="136" customWidth="1"/>
    <col min="3588" max="3588" width="11.140625" style="136" customWidth="1"/>
    <col min="3589" max="3589" width="13.5703125" style="136" customWidth="1"/>
    <col min="3590" max="3590" width="13.7109375" style="136" customWidth="1"/>
    <col min="3591" max="3837" width="11.5703125" style="136"/>
    <col min="3838" max="3838" width="4.140625" style="136" customWidth="1"/>
    <col min="3839" max="3839" width="41" style="136" customWidth="1"/>
    <col min="3840" max="3840" width="5.42578125" style="136" customWidth="1"/>
    <col min="3841" max="3841" width="15.28515625" style="136" customWidth="1"/>
    <col min="3842" max="3842" width="13.140625" style="136" customWidth="1"/>
    <col min="3843" max="3843" width="13.42578125" style="136" customWidth="1"/>
    <col min="3844" max="3844" width="11.140625" style="136" customWidth="1"/>
    <col min="3845" max="3845" width="13.5703125" style="136" customWidth="1"/>
    <col min="3846" max="3846" width="13.7109375" style="136" customWidth="1"/>
    <col min="3847" max="4093" width="11.5703125" style="136"/>
    <col min="4094" max="4094" width="4.140625" style="136" customWidth="1"/>
    <col min="4095" max="4095" width="41" style="136" customWidth="1"/>
    <col min="4096" max="4096" width="5.42578125" style="136" customWidth="1"/>
    <col min="4097" max="4097" width="15.28515625" style="136" customWidth="1"/>
    <col min="4098" max="4098" width="13.140625" style="136" customWidth="1"/>
    <col min="4099" max="4099" width="13.42578125" style="136" customWidth="1"/>
    <col min="4100" max="4100" width="11.140625" style="136" customWidth="1"/>
    <col min="4101" max="4101" width="13.5703125" style="136" customWidth="1"/>
    <col min="4102" max="4102" width="13.7109375" style="136" customWidth="1"/>
    <col min="4103" max="4349" width="11.5703125" style="136"/>
    <col min="4350" max="4350" width="4.140625" style="136" customWidth="1"/>
    <col min="4351" max="4351" width="41" style="136" customWidth="1"/>
    <col min="4352" max="4352" width="5.42578125" style="136" customWidth="1"/>
    <col min="4353" max="4353" width="15.28515625" style="136" customWidth="1"/>
    <col min="4354" max="4354" width="13.140625" style="136" customWidth="1"/>
    <col min="4355" max="4355" width="13.42578125" style="136" customWidth="1"/>
    <col min="4356" max="4356" width="11.140625" style="136" customWidth="1"/>
    <col min="4357" max="4357" width="13.5703125" style="136" customWidth="1"/>
    <col min="4358" max="4358" width="13.7109375" style="136" customWidth="1"/>
    <col min="4359" max="4605" width="11.5703125" style="136"/>
    <col min="4606" max="4606" width="4.140625" style="136" customWidth="1"/>
    <col min="4607" max="4607" width="41" style="136" customWidth="1"/>
    <col min="4608" max="4608" width="5.42578125" style="136" customWidth="1"/>
    <col min="4609" max="4609" width="15.28515625" style="136" customWidth="1"/>
    <col min="4610" max="4610" width="13.140625" style="136" customWidth="1"/>
    <col min="4611" max="4611" width="13.42578125" style="136" customWidth="1"/>
    <col min="4612" max="4612" width="11.140625" style="136" customWidth="1"/>
    <col min="4613" max="4613" width="13.5703125" style="136" customWidth="1"/>
    <col min="4614" max="4614" width="13.7109375" style="136" customWidth="1"/>
    <col min="4615" max="4861" width="11.5703125" style="136"/>
    <col min="4862" max="4862" width="4.140625" style="136" customWidth="1"/>
    <col min="4863" max="4863" width="41" style="136" customWidth="1"/>
    <col min="4864" max="4864" width="5.42578125" style="136" customWidth="1"/>
    <col min="4865" max="4865" width="15.28515625" style="136" customWidth="1"/>
    <col min="4866" max="4866" width="13.140625" style="136" customWidth="1"/>
    <col min="4867" max="4867" width="13.42578125" style="136" customWidth="1"/>
    <col min="4868" max="4868" width="11.140625" style="136" customWidth="1"/>
    <col min="4869" max="4869" width="13.5703125" style="136" customWidth="1"/>
    <col min="4870" max="4870" width="13.7109375" style="136" customWidth="1"/>
    <col min="4871" max="5117" width="11.5703125" style="136"/>
    <col min="5118" max="5118" width="4.140625" style="136" customWidth="1"/>
    <col min="5119" max="5119" width="41" style="136" customWidth="1"/>
    <col min="5120" max="5120" width="5.42578125" style="136" customWidth="1"/>
    <col min="5121" max="5121" width="15.28515625" style="136" customWidth="1"/>
    <col min="5122" max="5122" width="13.140625" style="136" customWidth="1"/>
    <col min="5123" max="5123" width="13.42578125" style="136" customWidth="1"/>
    <col min="5124" max="5124" width="11.140625" style="136" customWidth="1"/>
    <col min="5125" max="5125" width="13.5703125" style="136" customWidth="1"/>
    <col min="5126" max="5126" width="13.7109375" style="136" customWidth="1"/>
    <col min="5127" max="5373" width="11.5703125" style="136"/>
    <col min="5374" max="5374" width="4.140625" style="136" customWidth="1"/>
    <col min="5375" max="5375" width="41" style="136" customWidth="1"/>
    <col min="5376" max="5376" width="5.42578125" style="136" customWidth="1"/>
    <col min="5377" max="5377" width="15.28515625" style="136" customWidth="1"/>
    <col min="5378" max="5378" width="13.140625" style="136" customWidth="1"/>
    <col min="5379" max="5379" width="13.42578125" style="136" customWidth="1"/>
    <col min="5380" max="5380" width="11.140625" style="136" customWidth="1"/>
    <col min="5381" max="5381" width="13.5703125" style="136" customWidth="1"/>
    <col min="5382" max="5382" width="13.7109375" style="136" customWidth="1"/>
    <col min="5383" max="5629" width="11.5703125" style="136"/>
    <col min="5630" max="5630" width="4.140625" style="136" customWidth="1"/>
    <col min="5631" max="5631" width="41" style="136" customWidth="1"/>
    <col min="5632" max="5632" width="5.42578125" style="136" customWidth="1"/>
    <col min="5633" max="5633" width="15.28515625" style="136" customWidth="1"/>
    <col min="5634" max="5634" width="13.140625" style="136" customWidth="1"/>
    <col min="5635" max="5635" width="13.42578125" style="136" customWidth="1"/>
    <col min="5636" max="5636" width="11.140625" style="136" customWidth="1"/>
    <col min="5637" max="5637" width="13.5703125" style="136" customWidth="1"/>
    <col min="5638" max="5638" width="13.7109375" style="136" customWidth="1"/>
    <col min="5639" max="5885" width="11.5703125" style="136"/>
    <col min="5886" max="5886" width="4.140625" style="136" customWidth="1"/>
    <col min="5887" max="5887" width="41" style="136" customWidth="1"/>
    <col min="5888" max="5888" width="5.42578125" style="136" customWidth="1"/>
    <col min="5889" max="5889" width="15.28515625" style="136" customWidth="1"/>
    <col min="5890" max="5890" width="13.140625" style="136" customWidth="1"/>
    <col min="5891" max="5891" width="13.42578125" style="136" customWidth="1"/>
    <col min="5892" max="5892" width="11.140625" style="136" customWidth="1"/>
    <col min="5893" max="5893" width="13.5703125" style="136" customWidth="1"/>
    <col min="5894" max="5894" width="13.7109375" style="136" customWidth="1"/>
    <col min="5895" max="6141" width="11.5703125" style="136"/>
    <col min="6142" max="6142" width="4.140625" style="136" customWidth="1"/>
    <col min="6143" max="6143" width="41" style="136" customWidth="1"/>
    <col min="6144" max="6144" width="5.42578125" style="136" customWidth="1"/>
    <col min="6145" max="6145" width="15.28515625" style="136" customWidth="1"/>
    <col min="6146" max="6146" width="13.140625" style="136" customWidth="1"/>
    <col min="6147" max="6147" width="13.42578125" style="136" customWidth="1"/>
    <col min="6148" max="6148" width="11.140625" style="136" customWidth="1"/>
    <col min="6149" max="6149" width="13.5703125" style="136" customWidth="1"/>
    <col min="6150" max="6150" width="13.7109375" style="136" customWidth="1"/>
    <col min="6151" max="6397" width="11.5703125" style="136"/>
    <col min="6398" max="6398" width="4.140625" style="136" customWidth="1"/>
    <col min="6399" max="6399" width="41" style="136" customWidth="1"/>
    <col min="6400" max="6400" width="5.42578125" style="136" customWidth="1"/>
    <col min="6401" max="6401" width="15.28515625" style="136" customWidth="1"/>
    <col min="6402" max="6402" width="13.140625" style="136" customWidth="1"/>
    <col min="6403" max="6403" width="13.42578125" style="136" customWidth="1"/>
    <col min="6404" max="6404" width="11.140625" style="136" customWidth="1"/>
    <col min="6405" max="6405" width="13.5703125" style="136" customWidth="1"/>
    <col min="6406" max="6406" width="13.7109375" style="136" customWidth="1"/>
    <col min="6407" max="6653" width="11.5703125" style="136"/>
    <col min="6654" max="6654" width="4.140625" style="136" customWidth="1"/>
    <col min="6655" max="6655" width="41" style="136" customWidth="1"/>
    <col min="6656" max="6656" width="5.42578125" style="136" customWidth="1"/>
    <col min="6657" max="6657" width="15.28515625" style="136" customWidth="1"/>
    <col min="6658" max="6658" width="13.140625" style="136" customWidth="1"/>
    <col min="6659" max="6659" width="13.42578125" style="136" customWidth="1"/>
    <col min="6660" max="6660" width="11.140625" style="136" customWidth="1"/>
    <col min="6661" max="6661" width="13.5703125" style="136" customWidth="1"/>
    <col min="6662" max="6662" width="13.7109375" style="136" customWidth="1"/>
    <col min="6663" max="6909" width="11.5703125" style="136"/>
    <col min="6910" max="6910" width="4.140625" style="136" customWidth="1"/>
    <col min="6911" max="6911" width="41" style="136" customWidth="1"/>
    <col min="6912" max="6912" width="5.42578125" style="136" customWidth="1"/>
    <col min="6913" max="6913" width="15.28515625" style="136" customWidth="1"/>
    <col min="6914" max="6914" width="13.140625" style="136" customWidth="1"/>
    <col min="6915" max="6915" width="13.42578125" style="136" customWidth="1"/>
    <col min="6916" max="6916" width="11.140625" style="136" customWidth="1"/>
    <col min="6917" max="6917" width="13.5703125" style="136" customWidth="1"/>
    <col min="6918" max="6918" width="13.7109375" style="136" customWidth="1"/>
    <col min="6919" max="7165" width="11.5703125" style="136"/>
    <col min="7166" max="7166" width="4.140625" style="136" customWidth="1"/>
    <col min="7167" max="7167" width="41" style="136" customWidth="1"/>
    <col min="7168" max="7168" width="5.42578125" style="136" customWidth="1"/>
    <col min="7169" max="7169" width="15.28515625" style="136" customWidth="1"/>
    <col min="7170" max="7170" width="13.140625" style="136" customWidth="1"/>
    <col min="7171" max="7171" width="13.42578125" style="136" customWidth="1"/>
    <col min="7172" max="7172" width="11.140625" style="136" customWidth="1"/>
    <col min="7173" max="7173" width="13.5703125" style="136" customWidth="1"/>
    <col min="7174" max="7174" width="13.7109375" style="136" customWidth="1"/>
    <col min="7175" max="7421" width="11.5703125" style="136"/>
    <col min="7422" max="7422" width="4.140625" style="136" customWidth="1"/>
    <col min="7423" max="7423" width="41" style="136" customWidth="1"/>
    <col min="7424" max="7424" width="5.42578125" style="136" customWidth="1"/>
    <col min="7425" max="7425" width="15.28515625" style="136" customWidth="1"/>
    <col min="7426" max="7426" width="13.140625" style="136" customWidth="1"/>
    <col min="7427" max="7427" width="13.42578125" style="136" customWidth="1"/>
    <col min="7428" max="7428" width="11.140625" style="136" customWidth="1"/>
    <col min="7429" max="7429" width="13.5703125" style="136" customWidth="1"/>
    <col min="7430" max="7430" width="13.7109375" style="136" customWidth="1"/>
    <col min="7431" max="7677" width="11.5703125" style="136"/>
    <col min="7678" max="7678" width="4.140625" style="136" customWidth="1"/>
    <col min="7679" max="7679" width="41" style="136" customWidth="1"/>
    <col min="7680" max="7680" width="5.42578125" style="136" customWidth="1"/>
    <col min="7681" max="7681" width="15.28515625" style="136" customWidth="1"/>
    <col min="7682" max="7682" width="13.140625" style="136" customWidth="1"/>
    <col min="7683" max="7683" width="13.42578125" style="136" customWidth="1"/>
    <col min="7684" max="7684" width="11.140625" style="136" customWidth="1"/>
    <col min="7685" max="7685" width="13.5703125" style="136" customWidth="1"/>
    <col min="7686" max="7686" width="13.7109375" style="136" customWidth="1"/>
    <col min="7687" max="7933" width="11.5703125" style="136"/>
    <col min="7934" max="7934" width="4.140625" style="136" customWidth="1"/>
    <col min="7935" max="7935" width="41" style="136" customWidth="1"/>
    <col min="7936" max="7936" width="5.42578125" style="136" customWidth="1"/>
    <col min="7937" max="7937" width="15.28515625" style="136" customWidth="1"/>
    <col min="7938" max="7938" width="13.140625" style="136" customWidth="1"/>
    <col min="7939" max="7939" width="13.42578125" style="136" customWidth="1"/>
    <col min="7940" max="7940" width="11.140625" style="136" customWidth="1"/>
    <col min="7941" max="7941" width="13.5703125" style="136" customWidth="1"/>
    <col min="7942" max="7942" width="13.7109375" style="136" customWidth="1"/>
    <col min="7943" max="8189" width="11.5703125" style="136"/>
    <col min="8190" max="8190" width="4.140625" style="136" customWidth="1"/>
    <col min="8191" max="8191" width="41" style="136" customWidth="1"/>
    <col min="8192" max="8192" width="5.42578125" style="136" customWidth="1"/>
    <col min="8193" max="8193" width="15.28515625" style="136" customWidth="1"/>
    <col min="8194" max="8194" width="13.140625" style="136" customWidth="1"/>
    <col min="8195" max="8195" width="13.42578125" style="136" customWidth="1"/>
    <col min="8196" max="8196" width="11.140625" style="136" customWidth="1"/>
    <col min="8197" max="8197" width="13.5703125" style="136" customWidth="1"/>
    <col min="8198" max="8198" width="13.7109375" style="136" customWidth="1"/>
    <col min="8199" max="8445" width="11.5703125" style="136"/>
    <col min="8446" max="8446" width="4.140625" style="136" customWidth="1"/>
    <col min="8447" max="8447" width="41" style="136" customWidth="1"/>
    <col min="8448" max="8448" width="5.42578125" style="136" customWidth="1"/>
    <col min="8449" max="8449" width="15.28515625" style="136" customWidth="1"/>
    <col min="8450" max="8450" width="13.140625" style="136" customWidth="1"/>
    <col min="8451" max="8451" width="13.42578125" style="136" customWidth="1"/>
    <col min="8452" max="8452" width="11.140625" style="136" customWidth="1"/>
    <col min="8453" max="8453" width="13.5703125" style="136" customWidth="1"/>
    <col min="8454" max="8454" width="13.7109375" style="136" customWidth="1"/>
    <col min="8455" max="8701" width="11.5703125" style="136"/>
    <col min="8702" max="8702" width="4.140625" style="136" customWidth="1"/>
    <col min="8703" max="8703" width="41" style="136" customWidth="1"/>
    <col min="8704" max="8704" width="5.42578125" style="136" customWidth="1"/>
    <col min="8705" max="8705" width="15.28515625" style="136" customWidth="1"/>
    <col min="8706" max="8706" width="13.140625" style="136" customWidth="1"/>
    <col min="8707" max="8707" width="13.42578125" style="136" customWidth="1"/>
    <col min="8708" max="8708" width="11.140625" style="136" customWidth="1"/>
    <col min="8709" max="8709" width="13.5703125" style="136" customWidth="1"/>
    <col min="8710" max="8710" width="13.7109375" style="136" customWidth="1"/>
    <col min="8711" max="8957" width="11.5703125" style="136"/>
    <col min="8958" max="8958" width="4.140625" style="136" customWidth="1"/>
    <col min="8959" max="8959" width="41" style="136" customWidth="1"/>
    <col min="8960" max="8960" width="5.42578125" style="136" customWidth="1"/>
    <col min="8961" max="8961" width="15.28515625" style="136" customWidth="1"/>
    <col min="8962" max="8962" width="13.140625" style="136" customWidth="1"/>
    <col min="8963" max="8963" width="13.42578125" style="136" customWidth="1"/>
    <col min="8964" max="8964" width="11.140625" style="136" customWidth="1"/>
    <col min="8965" max="8965" width="13.5703125" style="136" customWidth="1"/>
    <col min="8966" max="8966" width="13.7109375" style="136" customWidth="1"/>
    <col min="8967" max="9213" width="11.5703125" style="136"/>
    <col min="9214" max="9214" width="4.140625" style="136" customWidth="1"/>
    <col min="9215" max="9215" width="41" style="136" customWidth="1"/>
    <col min="9216" max="9216" width="5.42578125" style="136" customWidth="1"/>
    <col min="9217" max="9217" width="15.28515625" style="136" customWidth="1"/>
    <col min="9218" max="9218" width="13.140625" style="136" customWidth="1"/>
    <col min="9219" max="9219" width="13.42578125" style="136" customWidth="1"/>
    <col min="9220" max="9220" width="11.140625" style="136" customWidth="1"/>
    <col min="9221" max="9221" width="13.5703125" style="136" customWidth="1"/>
    <col min="9222" max="9222" width="13.7109375" style="136" customWidth="1"/>
    <col min="9223" max="9469" width="11.5703125" style="136"/>
    <col min="9470" max="9470" width="4.140625" style="136" customWidth="1"/>
    <col min="9471" max="9471" width="41" style="136" customWidth="1"/>
    <col min="9472" max="9472" width="5.42578125" style="136" customWidth="1"/>
    <col min="9473" max="9473" width="15.28515625" style="136" customWidth="1"/>
    <col min="9474" max="9474" width="13.140625" style="136" customWidth="1"/>
    <col min="9475" max="9475" width="13.42578125" style="136" customWidth="1"/>
    <col min="9476" max="9476" width="11.140625" style="136" customWidth="1"/>
    <col min="9477" max="9477" width="13.5703125" style="136" customWidth="1"/>
    <col min="9478" max="9478" width="13.7109375" style="136" customWidth="1"/>
    <col min="9479" max="9725" width="11.5703125" style="136"/>
    <col min="9726" max="9726" width="4.140625" style="136" customWidth="1"/>
    <col min="9727" max="9727" width="41" style="136" customWidth="1"/>
    <col min="9728" max="9728" width="5.42578125" style="136" customWidth="1"/>
    <col min="9729" max="9729" width="15.28515625" style="136" customWidth="1"/>
    <col min="9730" max="9730" width="13.140625" style="136" customWidth="1"/>
    <col min="9731" max="9731" width="13.42578125" style="136" customWidth="1"/>
    <col min="9732" max="9732" width="11.140625" style="136" customWidth="1"/>
    <col min="9733" max="9733" width="13.5703125" style="136" customWidth="1"/>
    <col min="9734" max="9734" width="13.7109375" style="136" customWidth="1"/>
    <col min="9735" max="9981" width="11.5703125" style="136"/>
    <col min="9982" max="9982" width="4.140625" style="136" customWidth="1"/>
    <col min="9983" max="9983" width="41" style="136" customWidth="1"/>
    <col min="9984" max="9984" width="5.42578125" style="136" customWidth="1"/>
    <col min="9985" max="9985" width="15.28515625" style="136" customWidth="1"/>
    <col min="9986" max="9986" width="13.140625" style="136" customWidth="1"/>
    <col min="9987" max="9987" width="13.42578125" style="136" customWidth="1"/>
    <col min="9988" max="9988" width="11.140625" style="136" customWidth="1"/>
    <col min="9989" max="9989" width="13.5703125" style="136" customWidth="1"/>
    <col min="9990" max="9990" width="13.7109375" style="136" customWidth="1"/>
    <col min="9991" max="10237" width="11.5703125" style="136"/>
    <col min="10238" max="10238" width="4.140625" style="136" customWidth="1"/>
    <col min="10239" max="10239" width="41" style="136" customWidth="1"/>
    <col min="10240" max="10240" width="5.42578125" style="136" customWidth="1"/>
    <col min="10241" max="10241" width="15.28515625" style="136" customWidth="1"/>
    <col min="10242" max="10242" width="13.140625" style="136" customWidth="1"/>
    <col min="10243" max="10243" width="13.42578125" style="136" customWidth="1"/>
    <col min="10244" max="10244" width="11.140625" style="136" customWidth="1"/>
    <col min="10245" max="10245" width="13.5703125" style="136" customWidth="1"/>
    <col min="10246" max="10246" width="13.7109375" style="136" customWidth="1"/>
    <col min="10247" max="10493" width="11.5703125" style="136"/>
    <col min="10494" max="10494" width="4.140625" style="136" customWidth="1"/>
    <col min="10495" max="10495" width="41" style="136" customWidth="1"/>
    <col min="10496" max="10496" width="5.42578125" style="136" customWidth="1"/>
    <col min="10497" max="10497" width="15.28515625" style="136" customWidth="1"/>
    <col min="10498" max="10498" width="13.140625" style="136" customWidth="1"/>
    <col min="10499" max="10499" width="13.42578125" style="136" customWidth="1"/>
    <col min="10500" max="10500" width="11.140625" style="136" customWidth="1"/>
    <col min="10501" max="10501" width="13.5703125" style="136" customWidth="1"/>
    <col min="10502" max="10502" width="13.7109375" style="136" customWidth="1"/>
    <col min="10503" max="10749" width="11.5703125" style="136"/>
    <col min="10750" max="10750" width="4.140625" style="136" customWidth="1"/>
    <col min="10751" max="10751" width="41" style="136" customWidth="1"/>
    <col min="10752" max="10752" width="5.42578125" style="136" customWidth="1"/>
    <col min="10753" max="10753" width="15.28515625" style="136" customWidth="1"/>
    <col min="10754" max="10754" width="13.140625" style="136" customWidth="1"/>
    <col min="10755" max="10755" width="13.42578125" style="136" customWidth="1"/>
    <col min="10756" max="10756" width="11.140625" style="136" customWidth="1"/>
    <col min="10757" max="10757" width="13.5703125" style="136" customWidth="1"/>
    <col min="10758" max="10758" width="13.7109375" style="136" customWidth="1"/>
    <col min="10759" max="11005" width="11.5703125" style="136"/>
    <col min="11006" max="11006" width="4.140625" style="136" customWidth="1"/>
    <col min="11007" max="11007" width="41" style="136" customWidth="1"/>
    <col min="11008" max="11008" width="5.42578125" style="136" customWidth="1"/>
    <col min="11009" max="11009" width="15.28515625" style="136" customWidth="1"/>
    <col min="11010" max="11010" width="13.140625" style="136" customWidth="1"/>
    <col min="11011" max="11011" width="13.42578125" style="136" customWidth="1"/>
    <col min="11012" max="11012" width="11.140625" style="136" customWidth="1"/>
    <col min="11013" max="11013" width="13.5703125" style="136" customWidth="1"/>
    <col min="11014" max="11014" width="13.7109375" style="136" customWidth="1"/>
    <col min="11015" max="11261" width="11.5703125" style="136"/>
    <col min="11262" max="11262" width="4.140625" style="136" customWidth="1"/>
    <col min="11263" max="11263" width="41" style="136" customWidth="1"/>
    <col min="11264" max="11264" width="5.42578125" style="136" customWidth="1"/>
    <col min="11265" max="11265" width="15.28515625" style="136" customWidth="1"/>
    <col min="11266" max="11266" width="13.140625" style="136" customWidth="1"/>
    <col min="11267" max="11267" width="13.42578125" style="136" customWidth="1"/>
    <col min="11268" max="11268" width="11.140625" style="136" customWidth="1"/>
    <col min="11269" max="11269" width="13.5703125" style="136" customWidth="1"/>
    <col min="11270" max="11270" width="13.7109375" style="136" customWidth="1"/>
    <col min="11271" max="11517" width="11.5703125" style="136"/>
    <col min="11518" max="11518" width="4.140625" style="136" customWidth="1"/>
    <col min="11519" max="11519" width="41" style="136" customWidth="1"/>
    <col min="11520" max="11520" width="5.42578125" style="136" customWidth="1"/>
    <col min="11521" max="11521" width="15.28515625" style="136" customWidth="1"/>
    <col min="11522" max="11522" width="13.140625" style="136" customWidth="1"/>
    <col min="11523" max="11523" width="13.42578125" style="136" customWidth="1"/>
    <col min="11524" max="11524" width="11.140625" style="136" customWidth="1"/>
    <col min="11525" max="11525" width="13.5703125" style="136" customWidth="1"/>
    <col min="11526" max="11526" width="13.7109375" style="136" customWidth="1"/>
    <col min="11527" max="11773" width="11.5703125" style="136"/>
    <col min="11774" max="11774" width="4.140625" style="136" customWidth="1"/>
    <col min="11775" max="11775" width="41" style="136" customWidth="1"/>
    <col min="11776" max="11776" width="5.42578125" style="136" customWidth="1"/>
    <col min="11777" max="11777" width="15.28515625" style="136" customWidth="1"/>
    <col min="11778" max="11778" width="13.140625" style="136" customWidth="1"/>
    <col min="11779" max="11779" width="13.42578125" style="136" customWidth="1"/>
    <col min="11780" max="11780" width="11.140625" style="136" customWidth="1"/>
    <col min="11781" max="11781" width="13.5703125" style="136" customWidth="1"/>
    <col min="11782" max="11782" width="13.7109375" style="136" customWidth="1"/>
    <col min="11783" max="12029" width="11.5703125" style="136"/>
    <col min="12030" max="12030" width="4.140625" style="136" customWidth="1"/>
    <col min="12031" max="12031" width="41" style="136" customWidth="1"/>
    <col min="12032" max="12032" width="5.42578125" style="136" customWidth="1"/>
    <col min="12033" max="12033" width="15.28515625" style="136" customWidth="1"/>
    <col min="12034" max="12034" width="13.140625" style="136" customWidth="1"/>
    <col min="12035" max="12035" width="13.42578125" style="136" customWidth="1"/>
    <col min="12036" max="12036" width="11.140625" style="136" customWidth="1"/>
    <col min="12037" max="12037" width="13.5703125" style="136" customWidth="1"/>
    <col min="12038" max="12038" width="13.7109375" style="136" customWidth="1"/>
    <col min="12039" max="12285" width="11.5703125" style="136"/>
    <col min="12286" max="12286" width="4.140625" style="136" customWidth="1"/>
    <col min="12287" max="12287" width="41" style="136" customWidth="1"/>
    <col min="12288" max="12288" width="5.42578125" style="136" customWidth="1"/>
    <col min="12289" max="12289" width="15.28515625" style="136" customWidth="1"/>
    <col min="12290" max="12290" width="13.140625" style="136" customWidth="1"/>
    <col min="12291" max="12291" width="13.42578125" style="136" customWidth="1"/>
    <col min="12292" max="12292" width="11.140625" style="136" customWidth="1"/>
    <col min="12293" max="12293" width="13.5703125" style="136" customWidth="1"/>
    <col min="12294" max="12294" width="13.7109375" style="136" customWidth="1"/>
    <col min="12295" max="12541" width="11.5703125" style="136"/>
    <col min="12542" max="12542" width="4.140625" style="136" customWidth="1"/>
    <col min="12543" max="12543" width="41" style="136" customWidth="1"/>
    <col min="12544" max="12544" width="5.42578125" style="136" customWidth="1"/>
    <col min="12545" max="12545" width="15.28515625" style="136" customWidth="1"/>
    <col min="12546" max="12546" width="13.140625" style="136" customWidth="1"/>
    <col min="12547" max="12547" width="13.42578125" style="136" customWidth="1"/>
    <col min="12548" max="12548" width="11.140625" style="136" customWidth="1"/>
    <col min="12549" max="12549" width="13.5703125" style="136" customWidth="1"/>
    <col min="12550" max="12550" width="13.7109375" style="136" customWidth="1"/>
    <col min="12551" max="12797" width="11.5703125" style="136"/>
    <col min="12798" max="12798" width="4.140625" style="136" customWidth="1"/>
    <col min="12799" max="12799" width="41" style="136" customWidth="1"/>
    <col min="12800" max="12800" width="5.42578125" style="136" customWidth="1"/>
    <col min="12801" max="12801" width="15.28515625" style="136" customWidth="1"/>
    <col min="12802" max="12802" width="13.140625" style="136" customWidth="1"/>
    <col min="12803" max="12803" width="13.42578125" style="136" customWidth="1"/>
    <col min="12804" max="12804" width="11.140625" style="136" customWidth="1"/>
    <col min="12805" max="12805" width="13.5703125" style="136" customWidth="1"/>
    <col min="12806" max="12806" width="13.7109375" style="136" customWidth="1"/>
    <col min="12807" max="13053" width="11.5703125" style="136"/>
    <col min="13054" max="13054" width="4.140625" style="136" customWidth="1"/>
    <col min="13055" max="13055" width="41" style="136" customWidth="1"/>
    <col min="13056" max="13056" width="5.42578125" style="136" customWidth="1"/>
    <col min="13057" max="13057" width="15.28515625" style="136" customWidth="1"/>
    <col min="13058" max="13058" width="13.140625" style="136" customWidth="1"/>
    <col min="13059" max="13059" width="13.42578125" style="136" customWidth="1"/>
    <col min="13060" max="13060" width="11.140625" style="136" customWidth="1"/>
    <col min="13061" max="13061" width="13.5703125" style="136" customWidth="1"/>
    <col min="13062" max="13062" width="13.7109375" style="136" customWidth="1"/>
    <col min="13063" max="13309" width="11.5703125" style="136"/>
    <col min="13310" max="13310" width="4.140625" style="136" customWidth="1"/>
    <col min="13311" max="13311" width="41" style="136" customWidth="1"/>
    <col min="13312" max="13312" width="5.42578125" style="136" customWidth="1"/>
    <col min="13313" max="13313" width="15.28515625" style="136" customWidth="1"/>
    <col min="13314" max="13314" width="13.140625" style="136" customWidth="1"/>
    <col min="13315" max="13315" width="13.42578125" style="136" customWidth="1"/>
    <col min="13316" max="13316" width="11.140625" style="136" customWidth="1"/>
    <col min="13317" max="13317" width="13.5703125" style="136" customWidth="1"/>
    <col min="13318" max="13318" width="13.7109375" style="136" customWidth="1"/>
    <col min="13319" max="13565" width="11.5703125" style="136"/>
    <col min="13566" max="13566" width="4.140625" style="136" customWidth="1"/>
    <col min="13567" max="13567" width="41" style="136" customWidth="1"/>
    <col min="13568" max="13568" width="5.42578125" style="136" customWidth="1"/>
    <col min="13569" max="13569" width="15.28515625" style="136" customWidth="1"/>
    <col min="13570" max="13570" width="13.140625" style="136" customWidth="1"/>
    <col min="13571" max="13571" width="13.42578125" style="136" customWidth="1"/>
    <col min="13572" max="13572" width="11.140625" style="136" customWidth="1"/>
    <col min="13573" max="13573" width="13.5703125" style="136" customWidth="1"/>
    <col min="13574" max="13574" width="13.7109375" style="136" customWidth="1"/>
    <col min="13575" max="13821" width="11.5703125" style="136"/>
    <col min="13822" max="13822" width="4.140625" style="136" customWidth="1"/>
    <col min="13823" max="13823" width="41" style="136" customWidth="1"/>
    <col min="13824" max="13824" width="5.42578125" style="136" customWidth="1"/>
    <col min="13825" max="13825" width="15.28515625" style="136" customWidth="1"/>
    <col min="13826" max="13826" width="13.140625" style="136" customWidth="1"/>
    <col min="13827" max="13827" width="13.42578125" style="136" customWidth="1"/>
    <col min="13828" max="13828" width="11.140625" style="136" customWidth="1"/>
    <col min="13829" max="13829" width="13.5703125" style="136" customWidth="1"/>
    <col min="13830" max="13830" width="13.7109375" style="136" customWidth="1"/>
    <col min="13831" max="14077" width="11.5703125" style="136"/>
    <col min="14078" max="14078" width="4.140625" style="136" customWidth="1"/>
    <col min="14079" max="14079" width="41" style="136" customWidth="1"/>
    <col min="14080" max="14080" width="5.42578125" style="136" customWidth="1"/>
    <col min="14081" max="14081" width="15.28515625" style="136" customWidth="1"/>
    <col min="14082" max="14082" width="13.140625" style="136" customWidth="1"/>
    <col min="14083" max="14083" width="13.42578125" style="136" customWidth="1"/>
    <col min="14084" max="14084" width="11.140625" style="136" customWidth="1"/>
    <col min="14085" max="14085" width="13.5703125" style="136" customWidth="1"/>
    <col min="14086" max="14086" width="13.7109375" style="136" customWidth="1"/>
    <col min="14087" max="14333" width="11.5703125" style="136"/>
    <col min="14334" max="14334" width="4.140625" style="136" customWidth="1"/>
    <col min="14335" max="14335" width="41" style="136" customWidth="1"/>
    <col min="14336" max="14336" width="5.42578125" style="136" customWidth="1"/>
    <col min="14337" max="14337" width="15.28515625" style="136" customWidth="1"/>
    <col min="14338" max="14338" width="13.140625" style="136" customWidth="1"/>
    <col min="14339" max="14339" width="13.42578125" style="136" customWidth="1"/>
    <col min="14340" max="14340" width="11.140625" style="136" customWidth="1"/>
    <col min="14341" max="14341" width="13.5703125" style="136" customWidth="1"/>
    <col min="14342" max="14342" width="13.7109375" style="136" customWidth="1"/>
    <col min="14343" max="14589" width="11.5703125" style="136"/>
    <col min="14590" max="14590" width="4.140625" style="136" customWidth="1"/>
    <col min="14591" max="14591" width="41" style="136" customWidth="1"/>
    <col min="14592" max="14592" width="5.42578125" style="136" customWidth="1"/>
    <col min="14593" max="14593" width="15.28515625" style="136" customWidth="1"/>
    <col min="14594" max="14594" width="13.140625" style="136" customWidth="1"/>
    <col min="14595" max="14595" width="13.42578125" style="136" customWidth="1"/>
    <col min="14596" max="14596" width="11.140625" style="136" customWidth="1"/>
    <col min="14597" max="14597" width="13.5703125" style="136" customWidth="1"/>
    <col min="14598" max="14598" width="13.7109375" style="136" customWidth="1"/>
    <col min="14599" max="14845" width="11.5703125" style="136"/>
    <col min="14846" max="14846" width="4.140625" style="136" customWidth="1"/>
    <col min="14847" max="14847" width="41" style="136" customWidth="1"/>
    <col min="14848" max="14848" width="5.42578125" style="136" customWidth="1"/>
    <col min="14849" max="14849" width="15.28515625" style="136" customWidth="1"/>
    <col min="14850" max="14850" width="13.140625" style="136" customWidth="1"/>
    <col min="14851" max="14851" width="13.42578125" style="136" customWidth="1"/>
    <col min="14852" max="14852" width="11.140625" style="136" customWidth="1"/>
    <col min="14853" max="14853" width="13.5703125" style="136" customWidth="1"/>
    <col min="14854" max="14854" width="13.7109375" style="136" customWidth="1"/>
    <col min="14855" max="15101" width="11.5703125" style="136"/>
    <col min="15102" max="15102" width="4.140625" style="136" customWidth="1"/>
    <col min="15103" max="15103" width="41" style="136" customWidth="1"/>
    <col min="15104" max="15104" width="5.42578125" style="136" customWidth="1"/>
    <col min="15105" max="15105" width="15.28515625" style="136" customWidth="1"/>
    <col min="15106" max="15106" width="13.140625" style="136" customWidth="1"/>
    <col min="15107" max="15107" width="13.42578125" style="136" customWidth="1"/>
    <col min="15108" max="15108" width="11.140625" style="136" customWidth="1"/>
    <col min="15109" max="15109" width="13.5703125" style="136" customWidth="1"/>
    <col min="15110" max="15110" width="13.7109375" style="136" customWidth="1"/>
    <col min="15111" max="15357" width="11.5703125" style="136"/>
    <col min="15358" max="15358" width="4.140625" style="136" customWidth="1"/>
    <col min="15359" max="15359" width="41" style="136" customWidth="1"/>
    <col min="15360" max="15360" width="5.42578125" style="136" customWidth="1"/>
    <col min="15361" max="15361" width="15.28515625" style="136" customWidth="1"/>
    <col min="15362" max="15362" width="13.140625" style="136" customWidth="1"/>
    <col min="15363" max="15363" width="13.42578125" style="136" customWidth="1"/>
    <col min="15364" max="15364" width="11.140625" style="136" customWidth="1"/>
    <col min="15365" max="15365" width="13.5703125" style="136" customWidth="1"/>
    <col min="15366" max="15366" width="13.7109375" style="136" customWidth="1"/>
    <col min="15367" max="15613" width="11.5703125" style="136"/>
    <col min="15614" max="15614" width="4.140625" style="136" customWidth="1"/>
    <col min="15615" max="15615" width="41" style="136" customWidth="1"/>
    <col min="15616" max="15616" width="5.42578125" style="136" customWidth="1"/>
    <col min="15617" max="15617" width="15.28515625" style="136" customWidth="1"/>
    <col min="15618" max="15618" width="13.140625" style="136" customWidth="1"/>
    <col min="15619" max="15619" width="13.42578125" style="136" customWidth="1"/>
    <col min="15620" max="15620" width="11.140625" style="136" customWidth="1"/>
    <col min="15621" max="15621" width="13.5703125" style="136" customWidth="1"/>
    <col min="15622" max="15622" width="13.7109375" style="136" customWidth="1"/>
    <col min="15623" max="15869" width="11.5703125" style="136"/>
    <col min="15870" max="15870" width="4.140625" style="136" customWidth="1"/>
    <col min="15871" max="15871" width="41" style="136" customWidth="1"/>
    <col min="15872" max="15872" width="5.42578125" style="136" customWidth="1"/>
    <col min="15873" max="15873" width="15.28515625" style="136" customWidth="1"/>
    <col min="15874" max="15874" width="13.140625" style="136" customWidth="1"/>
    <col min="15875" max="15875" width="13.42578125" style="136" customWidth="1"/>
    <col min="15876" max="15876" width="11.140625" style="136" customWidth="1"/>
    <col min="15877" max="15877" width="13.5703125" style="136" customWidth="1"/>
    <col min="15878" max="15878" width="13.7109375" style="136" customWidth="1"/>
    <col min="15879" max="16125" width="11.5703125" style="136"/>
    <col min="16126" max="16126" width="4.140625" style="136" customWidth="1"/>
    <col min="16127" max="16127" width="41" style="136" customWidth="1"/>
    <col min="16128" max="16128" width="5.42578125" style="136" customWidth="1"/>
    <col min="16129" max="16129" width="15.28515625" style="136" customWidth="1"/>
    <col min="16130" max="16130" width="13.140625" style="136" customWidth="1"/>
    <col min="16131" max="16131" width="13.42578125" style="136" customWidth="1"/>
    <col min="16132" max="16132" width="11.140625" style="136" customWidth="1"/>
    <col min="16133" max="16133" width="13.5703125" style="136" customWidth="1"/>
    <col min="16134" max="16134" width="13.7109375" style="136" customWidth="1"/>
    <col min="16135" max="16384" width="11.5703125" style="136"/>
  </cols>
  <sheetData>
    <row r="2" spans="1:6" ht="15" x14ac:dyDescent="0.2">
      <c r="B2" s="179" t="s">
        <v>23</v>
      </c>
      <c r="C2" s="237" t="str">
        <f>Dodávka!E2</f>
        <v>Mateřská škola Dubá, ZAŘÍZENÍ KUCHYNĚ</v>
      </c>
      <c r="D2" s="238"/>
      <c r="E2" s="238"/>
      <c r="F2" s="238"/>
    </row>
    <row r="3" spans="1:6" ht="14.25" customHeight="1" x14ac:dyDescent="0.2">
      <c r="B3" s="180" t="s">
        <v>37</v>
      </c>
      <c r="C3" s="237" t="s">
        <v>86</v>
      </c>
      <c r="D3" s="238"/>
      <c r="E3" s="238"/>
      <c r="F3" s="238"/>
    </row>
    <row r="4" spans="1:6" ht="17.100000000000001" customHeight="1" x14ac:dyDescent="0.25">
      <c r="A4" s="132"/>
      <c r="B4" s="133"/>
      <c r="C4" s="132"/>
      <c r="D4" s="134"/>
      <c r="E4" s="135"/>
    </row>
    <row r="5" spans="1:6" s="141" customFormat="1" ht="14.85" customHeight="1" x14ac:dyDescent="0.25">
      <c r="A5" s="137"/>
      <c r="B5" s="138" t="s">
        <v>81</v>
      </c>
      <c r="C5" s="137"/>
      <c r="D5" s="139"/>
      <c r="E5" s="140"/>
    </row>
    <row r="6" spans="1:6" s="146" customFormat="1" ht="26.85" customHeight="1" x14ac:dyDescent="0.2">
      <c r="A6" s="142"/>
      <c r="B6" s="143" t="s">
        <v>50</v>
      </c>
      <c r="C6" s="144" t="s">
        <v>43</v>
      </c>
      <c r="D6" s="145" t="s">
        <v>51</v>
      </c>
      <c r="E6" s="144" t="s">
        <v>52</v>
      </c>
      <c r="F6" s="144" t="s">
        <v>53</v>
      </c>
    </row>
    <row r="7" spans="1:6" ht="14.85" customHeight="1" x14ac:dyDescent="0.2">
      <c r="A7" s="147">
        <v>1</v>
      </c>
      <c r="B7" s="148" t="s">
        <v>54</v>
      </c>
      <c r="C7" s="239">
        <v>1</v>
      </c>
      <c r="D7" s="181"/>
      <c r="E7" s="240">
        <f>C7*D7</f>
        <v>0</v>
      </c>
      <c r="F7" s="149">
        <f t="shared" ref="F7:F25" si="0">PRODUCT(E7*1.21)</f>
        <v>0</v>
      </c>
    </row>
    <row r="8" spans="1:6" ht="14.85" customHeight="1" x14ac:dyDescent="0.2">
      <c r="A8" s="147" t="s">
        <v>55</v>
      </c>
      <c r="B8" s="148" t="s">
        <v>56</v>
      </c>
      <c r="C8" s="239">
        <v>1</v>
      </c>
      <c r="D8" s="181"/>
      <c r="E8" s="240">
        <f t="shared" ref="E8:E25" si="1">C8*D8</f>
        <v>0</v>
      </c>
      <c r="F8" s="149">
        <f t="shared" si="0"/>
        <v>0</v>
      </c>
    </row>
    <row r="9" spans="1:6" ht="14.85" customHeight="1" x14ac:dyDescent="0.2">
      <c r="A9" s="147" t="s">
        <v>57</v>
      </c>
      <c r="B9" s="148" t="s">
        <v>58</v>
      </c>
      <c r="C9" s="239">
        <v>1</v>
      </c>
      <c r="D9" s="181"/>
      <c r="E9" s="240">
        <f t="shared" si="1"/>
        <v>0</v>
      </c>
      <c r="F9" s="149">
        <f t="shared" si="0"/>
        <v>0</v>
      </c>
    </row>
    <row r="10" spans="1:6" ht="14.85" customHeight="1" x14ac:dyDescent="0.2">
      <c r="A10" s="147" t="s">
        <v>59</v>
      </c>
      <c r="B10" s="148" t="s">
        <v>60</v>
      </c>
      <c r="C10" s="239">
        <v>1</v>
      </c>
      <c r="D10" s="181"/>
      <c r="E10" s="240">
        <f t="shared" si="1"/>
        <v>0</v>
      </c>
      <c r="F10" s="149">
        <f t="shared" si="0"/>
        <v>0</v>
      </c>
    </row>
    <row r="11" spans="1:6" ht="14.85" customHeight="1" x14ac:dyDescent="0.2">
      <c r="A11" s="147" t="s">
        <v>61</v>
      </c>
      <c r="B11" s="148" t="s">
        <v>62</v>
      </c>
      <c r="C11" s="239">
        <v>1</v>
      </c>
      <c r="D11" s="181"/>
      <c r="E11" s="240">
        <f t="shared" si="1"/>
        <v>0</v>
      </c>
      <c r="F11" s="149">
        <f t="shared" si="0"/>
        <v>0</v>
      </c>
    </row>
    <row r="12" spans="1:6" x14ac:dyDescent="0.2">
      <c r="A12" s="147" t="s">
        <v>63</v>
      </c>
      <c r="B12" s="148" t="s">
        <v>64</v>
      </c>
      <c r="C12" s="239">
        <v>1</v>
      </c>
      <c r="D12" s="181"/>
      <c r="E12" s="240">
        <f t="shared" si="1"/>
        <v>0</v>
      </c>
      <c r="F12" s="149">
        <f t="shared" si="0"/>
        <v>0</v>
      </c>
    </row>
    <row r="13" spans="1:6" x14ac:dyDescent="0.2">
      <c r="A13" s="147" t="s">
        <v>65</v>
      </c>
      <c r="B13" s="148" t="s">
        <v>66</v>
      </c>
      <c r="C13" s="239">
        <v>1</v>
      </c>
      <c r="D13" s="181"/>
      <c r="E13" s="240">
        <f t="shared" si="1"/>
        <v>0</v>
      </c>
      <c r="F13" s="149">
        <f t="shared" si="0"/>
        <v>0</v>
      </c>
    </row>
    <row r="14" spans="1:6" x14ac:dyDescent="0.2">
      <c r="A14" s="147">
        <v>2</v>
      </c>
      <c r="B14" s="148" t="s">
        <v>67</v>
      </c>
      <c r="C14" s="239">
        <v>1</v>
      </c>
      <c r="D14" s="181"/>
      <c r="E14" s="240">
        <f t="shared" si="1"/>
        <v>0</v>
      </c>
      <c r="F14" s="149">
        <f t="shared" si="0"/>
        <v>0</v>
      </c>
    </row>
    <row r="15" spans="1:6" x14ac:dyDescent="0.2">
      <c r="A15" s="147">
        <v>3</v>
      </c>
      <c r="B15" s="148" t="s">
        <v>68</v>
      </c>
      <c r="C15" s="239">
        <v>1</v>
      </c>
      <c r="D15" s="181"/>
      <c r="E15" s="240">
        <f t="shared" si="1"/>
        <v>0</v>
      </c>
      <c r="F15" s="149">
        <f t="shared" si="0"/>
        <v>0</v>
      </c>
    </row>
    <row r="16" spans="1:6" x14ac:dyDescent="0.2">
      <c r="A16" s="147">
        <v>4</v>
      </c>
      <c r="B16" s="148" t="s">
        <v>69</v>
      </c>
      <c r="C16" s="239">
        <v>1</v>
      </c>
      <c r="D16" s="181"/>
      <c r="E16" s="240">
        <f t="shared" si="1"/>
        <v>0</v>
      </c>
      <c r="F16" s="149">
        <f t="shared" si="0"/>
        <v>0</v>
      </c>
    </row>
    <row r="17" spans="1:6" x14ac:dyDescent="0.2">
      <c r="A17" s="147">
        <v>5</v>
      </c>
      <c r="B17" s="148" t="s">
        <v>70</v>
      </c>
      <c r="C17" s="239">
        <v>1</v>
      </c>
      <c r="D17" s="181"/>
      <c r="E17" s="240">
        <f t="shared" si="1"/>
        <v>0</v>
      </c>
      <c r="F17" s="149">
        <f t="shared" si="0"/>
        <v>0</v>
      </c>
    </row>
    <row r="18" spans="1:6" ht="14.1" customHeight="1" x14ac:dyDescent="0.2">
      <c r="A18" s="147">
        <v>6</v>
      </c>
      <c r="B18" s="150" t="s">
        <v>71</v>
      </c>
      <c r="C18" s="239">
        <v>1</v>
      </c>
      <c r="D18" s="181"/>
      <c r="E18" s="240">
        <f t="shared" si="1"/>
        <v>0</v>
      </c>
      <c r="F18" s="149">
        <f t="shared" si="0"/>
        <v>0</v>
      </c>
    </row>
    <row r="19" spans="1:6" x14ac:dyDescent="0.2">
      <c r="A19" s="147">
        <v>8</v>
      </c>
      <c r="B19" s="148" t="s">
        <v>72</v>
      </c>
      <c r="C19" s="239">
        <v>1</v>
      </c>
      <c r="D19" s="181"/>
      <c r="E19" s="240">
        <f t="shared" si="1"/>
        <v>0</v>
      </c>
      <c r="F19" s="149">
        <f t="shared" si="0"/>
        <v>0</v>
      </c>
    </row>
    <row r="20" spans="1:6" x14ac:dyDescent="0.2">
      <c r="A20" s="147">
        <v>9</v>
      </c>
      <c r="B20" s="148" t="s">
        <v>73</v>
      </c>
      <c r="C20" s="239">
        <v>1</v>
      </c>
      <c r="D20" s="181"/>
      <c r="E20" s="240">
        <f t="shared" si="1"/>
        <v>0</v>
      </c>
      <c r="F20" s="149">
        <f t="shared" si="0"/>
        <v>0</v>
      </c>
    </row>
    <row r="21" spans="1:6" x14ac:dyDescent="0.2">
      <c r="A21" s="147">
        <v>10</v>
      </c>
      <c r="B21" s="148" t="s">
        <v>74</v>
      </c>
      <c r="C21" s="239">
        <v>1</v>
      </c>
      <c r="D21" s="181"/>
      <c r="E21" s="240">
        <f t="shared" si="1"/>
        <v>0</v>
      </c>
      <c r="F21" s="149">
        <f t="shared" si="0"/>
        <v>0</v>
      </c>
    </row>
    <row r="22" spans="1:6" x14ac:dyDescent="0.2">
      <c r="A22" s="147">
        <v>11</v>
      </c>
      <c r="B22" s="148" t="s">
        <v>75</v>
      </c>
      <c r="C22" s="239">
        <v>1</v>
      </c>
      <c r="D22" s="181"/>
      <c r="E22" s="240">
        <f t="shared" si="1"/>
        <v>0</v>
      </c>
      <c r="F22" s="149">
        <f t="shared" si="0"/>
        <v>0</v>
      </c>
    </row>
    <row r="23" spans="1:6" x14ac:dyDescent="0.2">
      <c r="A23" s="147">
        <v>12</v>
      </c>
      <c r="B23" s="148" t="s">
        <v>72</v>
      </c>
      <c r="C23" s="239">
        <v>2</v>
      </c>
      <c r="D23" s="181"/>
      <c r="E23" s="240">
        <f t="shared" si="1"/>
        <v>0</v>
      </c>
      <c r="F23" s="149">
        <f t="shared" si="0"/>
        <v>0</v>
      </c>
    </row>
    <row r="24" spans="1:6" x14ac:dyDescent="0.2">
      <c r="A24" s="147">
        <v>13</v>
      </c>
      <c r="B24" s="148" t="s">
        <v>76</v>
      </c>
      <c r="C24" s="239">
        <v>1</v>
      </c>
      <c r="D24" s="181"/>
      <c r="E24" s="240">
        <f t="shared" si="1"/>
        <v>0</v>
      </c>
      <c r="F24" s="149">
        <f t="shared" si="0"/>
        <v>0</v>
      </c>
    </row>
    <row r="25" spans="1:6" x14ac:dyDescent="0.2">
      <c r="A25" s="147">
        <v>14</v>
      </c>
      <c r="B25" s="148" t="s">
        <v>77</v>
      </c>
      <c r="C25" s="239">
        <v>1</v>
      </c>
      <c r="D25" s="181"/>
      <c r="E25" s="240">
        <f t="shared" si="1"/>
        <v>0</v>
      </c>
      <c r="F25" s="149">
        <f t="shared" si="0"/>
        <v>0</v>
      </c>
    </row>
    <row r="26" spans="1:6" x14ac:dyDescent="0.2">
      <c r="A26" s="147"/>
      <c r="B26" s="161" t="s">
        <v>78</v>
      </c>
      <c r="C26" s="162"/>
      <c r="D26" s="163"/>
      <c r="E26" s="241">
        <f>SUM(E7:E25)</f>
        <v>0</v>
      </c>
      <c r="F26" s="159"/>
    </row>
    <row r="27" spans="1:6" x14ac:dyDescent="0.2">
      <c r="B27" s="152" t="s">
        <v>79</v>
      </c>
      <c r="C27" s="153"/>
      <c r="D27" s="154"/>
      <c r="E27" s="155"/>
      <c r="F27" s="160">
        <f>E26*0.21</f>
        <v>0</v>
      </c>
    </row>
    <row r="28" spans="1:6" x14ac:dyDescent="0.2">
      <c r="A28" s="156"/>
      <c r="B28" s="164" t="s">
        <v>80</v>
      </c>
      <c r="C28" s="165"/>
      <c r="D28" s="166"/>
      <c r="E28" s="167"/>
      <c r="F28" s="178">
        <f>E26+F27</f>
        <v>0</v>
      </c>
    </row>
    <row r="29" spans="1:6" x14ac:dyDescent="0.2">
      <c r="E29" s="158"/>
    </row>
  </sheetData>
  <sheetProtection selectLockedCells="1" selectUnlockedCells="1"/>
  <mergeCells count="2">
    <mergeCell ref="C2:F2"/>
    <mergeCell ref="C3:F3"/>
  </mergeCells>
  <pageMargins left="0.78749999999999998" right="0.78749999999999998" top="1.0527777777777778" bottom="1.0527777777777778" header="0.78749999999999998" footer="0.78749999999999998"/>
  <pageSetup paperSize="9" orientation="landscape" useFirstPageNumber="1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38</vt:i4>
      </vt:variant>
    </vt:vector>
  </HeadingPairs>
  <TitlesOfParts>
    <vt:vector size="41" baseType="lpstr">
      <vt:lpstr>Dodávka</vt:lpstr>
      <vt:lpstr>VzorPolozky</vt:lpstr>
      <vt:lpstr>ZAŘÍZENÍ</vt:lpstr>
      <vt:lpstr>Dodávka!CelkemDPHVypocet</vt:lpstr>
      <vt:lpstr>Dodávka!CenaCelkemVypocet</vt:lpstr>
      <vt:lpstr>cisloobjektu</vt:lpstr>
      <vt:lpstr>Dodávka!CisloStavby</vt:lpstr>
      <vt:lpstr>CisloStavebnihoRozpoctu</vt:lpstr>
      <vt:lpstr>dadresa</vt:lpstr>
      <vt:lpstr>Dodávka!DIČ</vt:lpstr>
      <vt:lpstr>dmisto</vt:lpstr>
      <vt:lpstr>Dodávka!dpsc</vt:lpstr>
      <vt:lpstr>Dodávka!IČO</vt:lpstr>
      <vt:lpstr>Mena</vt:lpstr>
      <vt:lpstr>MistoStavby</vt:lpstr>
      <vt:lpstr>nazevobjektu</vt:lpstr>
      <vt:lpstr>Dodávka!NazevStavby</vt:lpstr>
      <vt:lpstr>NazevStavebnihoRozpoctu</vt:lpstr>
      <vt:lpstr>oadresa</vt:lpstr>
      <vt:lpstr>Dodávka!Objednatel</vt:lpstr>
      <vt:lpstr>Dodávka!Objekt</vt:lpstr>
      <vt:lpstr>Dodávka!Oblast_tisku</vt:lpstr>
      <vt:lpstr>ZAŘÍZENÍ!Oblast_tisku</vt:lpstr>
      <vt:lpstr>Dodávka!odic</vt:lpstr>
      <vt:lpstr>Dodávka!oico</vt:lpstr>
      <vt:lpstr>Dodávka!omisto</vt:lpstr>
      <vt:lpstr>Dodávka!onazev</vt:lpstr>
      <vt:lpstr>Dodávka!opsc</vt:lpstr>
      <vt:lpstr>padresa</vt:lpstr>
      <vt:lpstr>pdic</vt:lpstr>
      <vt:lpstr>pico</vt:lpstr>
      <vt:lpstr>pmisto</vt:lpstr>
      <vt:lpstr>PoptavkaID</vt:lpstr>
      <vt:lpstr>pPSC</vt:lpstr>
      <vt:lpstr>Projektant</vt:lpstr>
      <vt:lpstr>Dodávka!SazbaDPH1</vt:lpstr>
      <vt:lpstr>Dodávka!SazbaDPH2</vt:lpstr>
      <vt:lpstr>Vypracoval</vt:lpstr>
      <vt:lpstr>Dodávka!ZakladDPHSniVypocet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Legner</dc:creator>
  <cp:lastModifiedBy>Ing. Kmínek Petr</cp:lastModifiedBy>
  <cp:lastPrinted>2022-04-06T10:46:11Z</cp:lastPrinted>
  <dcterms:created xsi:type="dcterms:W3CDTF">2009-04-08T07:15:50Z</dcterms:created>
  <dcterms:modified xsi:type="dcterms:W3CDTF">2022-05-18T12:08:40Z</dcterms:modified>
</cp:coreProperties>
</file>