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20" windowHeight="11688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<sst xmlns="http://schemas.openxmlformats.org/spreadsheetml/2006/main" count="255" uniqueCount="146">
  <si>
    <t>Název</t>
  </si>
  <si>
    <t>Hodnota</t>
  </si>
  <si>
    <t>Nadpis rekapitulace</t>
  </si>
  <si>
    <t>Seznam prací a dodávek elektrotechnických zařízení</t>
  </si>
  <si>
    <t>Akce</t>
  </si>
  <si>
    <t>Dubá, Korce, Veřejné osvětlení</t>
  </si>
  <si>
    <t>Projekt</t>
  </si>
  <si>
    <t xml:space="preserve">Elektroinstalace
</t>
  </si>
  <si>
    <t>Investor</t>
  </si>
  <si>
    <t>Město Dubá, Masarykovo nám.138, 471 41 Dubá</t>
  </si>
  <si>
    <t>Z. č.</t>
  </si>
  <si>
    <t/>
  </si>
  <si>
    <t>A. č.</t>
  </si>
  <si>
    <t>LB07/2017</t>
  </si>
  <si>
    <t>Smlouva</t>
  </si>
  <si>
    <t>Vypracoval</t>
  </si>
  <si>
    <t>Ing. P. Prágr</t>
  </si>
  <si>
    <t>Kontroloval</t>
  </si>
  <si>
    <t>Ing. J. Kadlec</t>
  </si>
  <si>
    <t>Datum</t>
  </si>
  <si>
    <t>10.1.2018</t>
  </si>
  <si>
    <t>Zpracovatel</t>
  </si>
  <si>
    <t>Kadlec a Kábrtová s.r.o., Jiráskova 104/1, 46001 Liberec XIII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</si>
  <si>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</si>
  <si>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</si>
  <si>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</si>
  <si>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</si>
  <si>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</si>
  <si>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</si>
  <si>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</si>
  <si>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</si>
  <si>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</si>
  <si>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</si>
  <si>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</si>
  <si>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</si>
  <si>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</si>
  <si>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</si>
  <si>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</si>
  <si>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</si>
  <si>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</si>
  <si>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</si>
  <si>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</si>
  <si>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</si>
  <si>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</si>
  <si>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</si>
  <si>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</si>
  <si>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</si>
  <si>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</si>
  <si>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</si>
  <si>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</si>
  <si>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</si>
  <si>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</si>
  <si>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</si>
  <si>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</si>
  <si>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</si>
  <si>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</si>
  <si>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</si>
  <si>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</si>
  <si>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</si>
  <si>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Dodávky</t>
  </si>
  <si>
    <t>Rozvaděč RVO2 s pilířem (1x25A před el.měrem, soumrak.spínač,3kabel.vývody)</t>
  </si>
  <si>
    <t>ks</t>
  </si>
  <si>
    <t>Dodávky - celkem</t>
  </si>
  <si>
    <t>Elektromontáže</t>
  </si>
  <si>
    <t>stožár VO K6-133-89-60 černý matný</t>
  </si>
  <si>
    <t>sožár VO K4-133-89-60 černý matný</t>
  </si>
  <si>
    <t>stožárová výzbroj SV.6.16.4 s poj 6A</t>
  </si>
  <si>
    <t>vertikální univerz.držák pro svítidlo, černá matná</t>
  </si>
  <si>
    <t>svítidlo VOLTANA 3 / 5102 / 350mA / ww / 28W</t>
  </si>
  <si>
    <t>svítidlo VOLTANA 3 / 5103 / 700mA / ww / 55W</t>
  </si>
  <si>
    <t>svítidlo VOLTANA 2 / 5140 / 350mA / ww / 20W</t>
  </si>
  <si>
    <t>svítidlo VOLTANA 2 / 5118 / 350mA / ww / 20W</t>
  </si>
  <si>
    <t>svítidlo VOLTANA 2 / 5112 / 350mA / ww / 20W</t>
  </si>
  <si>
    <t>příplatek za matnou černou barvu svítidla</t>
  </si>
  <si>
    <t>příplatek za aktivaci fce CLO a DIMMING</t>
  </si>
  <si>
    <t>příplatek na recyklaci PHE svítidla</t>
  </si>
  <si>
    <t>KABEL SILOVÝ,IZOLACE PVC</t>
  </si>
  <si>
    <t>CYKY-J 4x25 mm2 , volně</t>
  </si>
  <si>
    <t>m</t>
  </si>
  <si>
    <t>CYKY-J 4x10 mm2 , volně</t>
  </si>
  <si>
    <t>CYKY-J 5x1.5 mm2 , volně</t>
  </si>
  <si>
    <t>UKONČENÍ Cu KABELŮ  DO</t>
  </si>
  <si>
    <t xml:space="preserve"> 4x25 mm2</t>
  </si>
  <si>
    <t xml:space="preserve"> 4x10 mm2</t>
  </si>
  <si>
    <t>OCELOVÝ DRÁT POZINKOVANÝ</t>
  </si>
  <si>
    <t>SVORKA HROMOSVODNÍ, UZEMŇOVACÍ</t>
  </si>
  <si>
    <t>ukončení zem.drátu</t>
  </si>
  <si>
    <t>OHEBNÁ CHRÁNIČKA KORUFLEX</t>
  </si>
  <si>
    <t>trubka KORUFLEX 63/52mm</t>
  </si>
  <si>
    <t>Podružný materiál</t>
  </si>
  <si>
    <t>Elektromontáže - celkem</t>
  </si>
  <si>
    <t>Zemní práce</t>
  </si>
  <si>
    <t>SEJMUTÍ DRNU</t>
  </si>
  <si>
    <t xml:space="preserve"> Nářez drnu,naložení,odvoz</t>
  </si>
  <si>
    <t>m2</t>
  </si>
  <si>
    <t>ÚPRAVA POVRCHU</t>
  </si>
  <si>
    <t xml:space="preserve"> Položeni drnu</t>
  </si>
  <si>
    <t>JÁMA PRO STOŽÁRY VER.OSVĚTLENÍ</t>
  </si>
  <si>
    <t>O OBJEMU DO 2 m3</t>
  </si>
  <si>
    <t xml:space="preserve"> Zemina třídy 4,ručně</t>
  </si>
  <si>
    <t>m3</t>
  </si>
  <si>
    <t>ZÁKLAD Z PROSTÉHO BETONU</t>
  </si>
  <si>
    <t xml:space="preserve"> Do rostlé zeminy bez bednění</t>
  </si>
  <si>
    <t>ZÁHOZ JÁMY,UPĚCHOVÁNÍ,ÚPRAVA</t>
  </si>
  <si>
    <t>POVRCHU</t>
  </si>
  <si>
    <t xml:space="preserve"> V zemine třídy 3-4</t>
  </si>
  <si>
    <t>ODVOZ ZEMINY</t>
  </si>
  <si>
    <t>HLOUBENÍ KABELOVÉ RÝHY</t>
  </si>
  <si>
    <t xml:space="preserve"> Zemina třídy 4, šíře 350mm,hloubka 900mm</t>
  </si>
  <si>
    <t>FOLIE VÝSTRAŽNÁ Z PVC</t>
  </si>
  <si>
    <t xml:space="preserve"> Do šířky 20cm</t>
  </si>
  <si>
    <t>ZÁHOZ KABELOVÉ RÝHY</t>
  </si>
  <si>
    <t xml:space="preserve"> Zemina třídy 4, šíře 500mm,hloubka 900mm</t>
  </si>
  <si>
    <t>Řízený protlak do 160mm, vč.trubky</t>
  </si>
  <si>
    <t>JÁMA PRO zřízení protlaku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</si>
  <si>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</si>
  <si>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</si>
  <si>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</si>
  <si>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</si>
  <si>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</si>
  <si>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</si>
  <si>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</si>
  <si>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</si>
  <si>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</si>
  <si>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</si>
  <si>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</si>
  <si>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</si>
  <si>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</si>
  <si>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</si>
  <si>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</si>
  <si>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</si>
  <si>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</si>
  <si>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</si>
  <si>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</si>
  <si>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</si>
  <si>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</si>
  <si>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</si>
  <si>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</si>
  <si>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</si>
  <si>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</si>
  <si>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</si>
  <si>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</si>
  <si>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</si>
  <si>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FeZn-D10 (0,62kg/m), volně</t>
  </si>
  <si>
    <t>odvoz zeminy</t>
  </si>
  <si>
    <t>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</si>
</sst>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慔潨慭"/>
      <family val="0"/>
    </font>
    <font>
      <b/>
      <sz val="8"/>
      <color indexed="8"/>
      <name val="慔潨慭"/>
      <family val="0"/>
    </font>
    <font>
      <b/>
      <sz val="7"/>
      <color indexed="8"/>
      <name val="慔潨慭"/>
      <family val="0"/>
    </font>
    <font>
      <i/>
      <sz val="8"/>
      <color indexed="8"/>
      <name val="慔潨慭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慔潨慭"/>
      <family val="0"/>
    </font>
    <font>
      <b/>
      <sz val="8"/>
      <color rgb="FF000000"/>
      <name val="慔潨慭"/>
      <family val="0"/>
    </font>
    <font>
      <b/>
      <sz val="7"/>
      <color rgb="FF000000"/>
      <name val="慔潨慭"/>
      <family val="0"/>
    </font>
    <font>
      <i/>
      <sz val="8"/>
      <color rgb="FF000000"/>
      <name val="慔潨慭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8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9" fillId="34" borderId="10" xfId="0" applyNumberFormat="1" applyFont="1" applyFill="1" applyBorder="1" applyAlignment="1">
      <alignment horizontal="left"/>
    </xf>
    <xf numFmtId="49" fontId="39" fillId="35" borderId="10" xfId="0" applyNumberFormat="1" applyFont="1" applyFill="1" applyBorder="1" applyAlignment="1">
      <alignment horizontal="left"/>
    </xf>
    <xf numFmtId="49" fontId="39" fillId="35" borderId="10" xfId="0" applyNumberFormat="1" applyFont="1" applyFill="1" applyBorder="1" applyAlignment="1">
      <alignment horizontal="left" wrapText="1"/>
    </xf>
    <xf numFmtId="49" fontId="38" fillId="36" borderId="10" xfId="0" applyNumberFormat="1" applyFont="1" applyFill="1" applyBorder="1" applyAlignment="1">
      <alignment horizontal="left"/>
    </xf>
    <xf numFmtId="49" fontId="40" fillId="37" borderId="10" xfId="0" applyNumberFormat="1" applyFont="1" applyFill="1" applyBorder="1" applyAlignment="1">
      <alignment horizontal="left"/>
    </xf>
    <xf numFmtId="49" fontId="38" fillId="33" borderId="10" xfId="0" applyNumberFormat="1" applyFont="1" applyFill="1" applyBorder="1" applyAlignment="1">
      <alignment horizontal="left" wrapText="1"/>
    </xf>
    <xf numFmtId="0" fontId="0" fillId="0" borderId="0" xfId="0" applyAlignment="1" applyProtection="1">
      <alignment/>
      <protection/>
    </xf>
    <xf numFmtId="4" fontId="0" fillId="0" borderId="0" xfId="0" applyNumberFormat="1" applyAlignment="1">
      <alignment/>
    </xf>
    <xf numFmtId="4" fontId="38" fillId="33" borderId="10" xfId="0" applyNumberFormat="1" applyFont="1" applyFill="1" applyBorder="1" applyAlignment="1">
      <alignment horizontal="left"/>
    </xf>
    <xf numFmtId="4" fontId="39" fillId="34" borderId="10" xfId="0" applyNumberFormat="1" applyFont="1" applyFill="1" applyBorder="1" applyAlignment="1">
      <alignment horizontal="right"/>
    </xf>
    <xf numFmtId="4" fontId="38" fillId="36" borderId="10" xfId="0" applyNumberFormat="1" applyFont="1" applyFill="1" applyBorder="1" applyAlignment="1">
      <alignment horizontal="right"/>
    </xf>
    <xf numFmtId="49" fontId="41" fillId="38" borderId="10" xfId="0" applyNumberFormat="1" applyFont="1" applyFill="1" applyBorder="1" applyAlignment="1">
      <alignment horizontal="left"/>
    </xf>
    <xf numFmtId="4" fontId="41" fillId="38" borderId="10" xfId="0" applyNumberFormat="1" applyFont="1" applyFill="1" applyBorder="1" applyAlignment="1">
      <alignment horizontal="right"/>
    </xf>
    <xf numFmtId="4" fontId="39" fillId="35" borderId="10" xfId="0" applyNumberFormat="1" applyFont="1" applyFill="1" applyBorder="1" applyAlignment="1">
      <alignment horizontal="right"/>
    </xf>
    <xf numFmtId="4" fontId="40" fillId="37" borderId="10" xfId="0" applyNumberFormat="1" applyFont="1" applyFill="1" applyBorder="1" applyAlignment="1">
      <alignment horizontal="right"/>
    </xf>
    <xf numFmtId="49" fontId="39" fillId="35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1" bestFit="1" customWidth="1"/>
    <col min="2" max="2" width="7.140625" style="11" bestFit="1" customWidth="1"/>
    <col min="3" max="3" width="7.28125" style="11" bestFit="1" customWidth="1"/>
    <col min="6" max="6" width="0" style="10" hidden="1" customWidth="1"/>
  </cols>
  <sheetData>
    <row r="1" spans="1:4" ht="14.25">
      <c r="A1" s="2" t="s">
        <v>0</v>
      </c>
      <c r="B1" s="12" t="s">
        <v>116</v>
      </c>
      <c r="C1" s="12" t="s">
        <v>117</v>
      </c>
      <c r="D1" s="3"/>
    </row>
    <row r="2" spans="1:4" ht="14.25">
      <c r="A2" s="5" t="s">
        <v>118</v>
      </c>
      <c r="B2" s="17"/>
      <c r="C2" s="17"/>
      <c r="D2" s="3"/>
    </row>
    <row r="3" spans="1:4" ht="14.25">
      <c r="A3" s="7" t="s">
        <v>119</v>
      </c>
      <c r="B3" s="14">
        <f>(Rozpočet!E4)</f>
        <v>0</v>
      </c>
      <c r="C3" s="14"/>
      <c r="D3" s="3"/>
    </row>
    <row r="4" spans="1:4" ht="14.25">
      <c r="A4" s="7" t="s">
        <v>120</v>
      </c>
      <c r="B4" s="14">
        <f>B3*Parametry!B16/100</f>
        <v>0</v>
      </c>
      <c r="C4" s="14">
        <f>B3*Parametry!B17/100</f>
        <v>0</v>
      </c>
      <c r="D4" s="3"/>
    </row>
    <row r="5" spans="1:4" ht="14.25">
      <c r="A5" s="7" t="s">
        <v>121</v>
      </c>
      <c r="B5" s="14"/>
      <c r="C5" s="14">
        <f>(Rozpočet!E35)+0</f>
        <v>0</v>
      </c>
      <c r="D5" s="3"/>
    </row>
    <row r="6" spans="1:4" ht="14.25">
      <c r="A6" s="7" t="s">
        <v>122</v>
      </c>
      <c r="B6" s="14"/>
      <c r="C6" s="14">
        <f>(Rozpočet!G4)+(Rozpočet!G35)+0</f>
        <v>0</v>
      </c>
      <c r="D6" s="3"/>
    </row>
    <row r="7" spans="1:4" ht="14.25">
      <c r="A7" s="8" t="s">
        <v>123</v>
      </c>
      <c r="B7" s="18">
        <f>B3+B4</f>
        <v>0</v>
      </c>
      <c r="C7" s="18">
        <f>C3+C4+C5+C6</f>
        <v>0</v>
      </c>
      <c r="D7" s="3"/>
    </row>
    <row r="8" spans="1:4" ht="14.25">
      <c r="A8" s="7" t="s">
        <v>124</v>
      </c>
      <c r="B8" s="14"/>
      <c r="C8" s="14">
        <f>(C5+C6)*Parametry!B18/100</f>
        <v>0</v>
      </c>
      <c r="D8" s="3"/>
    </row>
    <row r="9" spans="1:4" ht="14.25">
      <c r="A9" s="7" t="s">
        <v>125</v>
      </c>
      <c r="B9" s="14"/>
      <c r="C9" s="14">
        <f>0+0</f>
        <v>0</v>
      </c>
      <c r="D9" s="3"/>
    </row>
    <row r="10" spans="1:4" ht="14.25">
      <c r="A10" s="7" t="s">
        <v>91</v>
      </c>
      <c r="B10" s="14"/>
      <c r="C10" s="14">
        <f>(Rozpočet!E70)+(Rozpočet!G70)</f>
        <v>0</v>
      </c>
      <c r="D10" s="3"/>
    </row>
    <row r="11" spans="1:4" ht="14.25">
      <c r="A11" s="7" t="s">
        <v>126</v>
      </c>
      <c r="B11" s="14"/>
      <c r="C11" s="14">
        <f>(C9+C10)*Parametry!B19/100</f>
        <v>0</v>
      </c>
      <c r="D11" s="3"/>
    </row>
    <row r="12" spans="1:4" ht="14.25">
      <c r="A12" s="8" t="s">
        <v>127</v>
      </c>
      <c r="B12" s="18">
        <f>B7</f>
        <v>0</v>
      </c>
      <c r="C12" s="18">
        <f>C7+C8+C9+C10+C11</f>
        <v>0</v>
      </c>
      <c r="D12" s="3"/>
    </row>
    <row r="13" spans="1:4" ht="14.25">
      <c r="A13" s="7" t="s">
        <v>128</v>
      </c>
      <c r="B13" s="14"/>
      <c r="C13" s="14">
        <f>(B12+C12)*Parametry!B20/100</f>
        <v>0</v>
      </c>
      <c r="D13" s="3"/>
    </row>
    <row r="14" spans="1:4" ht="14.25">
      <c r="A14" s="7" t="s">
        <v>129</v>
      </c>
      <c r="B14" s="14"/>
      <c r="C14" s="14">
        <f>(B12+C12)*Parametry!B21/100</f>
        <v>0</v>
      </c>
      <c r="D14" s="3"/>
    </row>
    <row r="15" spans="1:4" ht="14.25">
      <c r="A15" s="7" t="s">
        <v>130</v>
      </c>
      <c r="B15" s="14"/>
      <c r="C15" s="14">
        <f>(B7+C7)*Parametry!B22/100</f>
        <v>0</v>
      </c>
      <c r="D15" s="3"/>
    </row>
    <row r="16" spans="1:4" ht="14.25">
      <c r="A16" s="5" t="s">
        <v>131</v>
      </c>
      <c r="B16" s="17"/>
      <c r="C16" s="17">
        <f>B12+C12+C13+C14+C15</f>
        <v>0</v>
      </c>
      <c r="D16" s="3"/>
    </row>
    <row r="17" spans="1:4" ht="14.25">
      <c r="A17" s="7" t="s">
        <v>11</v>
      </c>
      <c r="B17" s="14"/>
      <c r="C17" s="14"/>
      <c r="D17" s="3"/>
    </row>
    <row r="18" spans="1:4" ht="14.25">
      <c r="A18" s="5" t="s">
        <v>132</v>
      </c>
      <c r="B18" s="17"/>
      <c r="C18" s="17"/>
      <c r="D18" s="3"/>
    </row>
    <row r="19" spans="1:4" ht="14.25">
      <c r="A19" s="7" t="s">
        <v>133</v>
      </c>
      <c r="B19" s="14"/>
      <c r="C19" s="14">
        <f>C12*Parametry!B23/100</f>
        <v>0</v>
      </c>
      <c r="D19" s="3"/>
    </row>
    <row r="20" spans="1:4" ht="14.25">
      <c r="A20" s="7" t="s">
        <v>134</v>
      </c>
      <c r="B20" s="14"/>
      <c r="C20" s="14">
        <f>C12*Parametry!B24/100</f>
        <v>0</v>
      </c>
      <c r="D20" s="3"/>
    </row>
    <row r="21" spans="1:4" ht="14.25">
      <c r="A21" s="5" t="s">
        <v>135</v>
      </c>
      <c r="B21" s="17"/>
      <c r="C21" s="17">
        <f>C19+C20</f>
        <v>0</v>
      </c>
      <c r="D21" s="3"/>
    </row>
    <row r="22" spans="1:4" ht="14.25">
      <c r="A22" s="7" t="s">
        <v>136</v>
      </c>
      <c r="B22" s="14"/>
      <c r="C22" s="14">
        <f>Parametry!B25*Parametry!B28*(C16*Parametry!B27)^Parametry!B26</f>
        <v>0</v>
      </c>
      <c r="D22" s="3"/>
    </row>
    <row r="23" spans="1:4" ht="14.25">
      <c r="A23" s="7" t="s">
        <v>11</v>
      </c>
      <c r="B23" s="14"/>
      <c r="C23" s="14"/>
      <c r="D23" s="3"/>
    </row>
    <row r="24" spans="1:4" ht="14.25">
      <c r="A24" s="4" t="s">
        <v>137</v>
      </c>
      <c r="B24" s="13"/>
      <c r="C24" s="13">
        <f>C16+C21+C22</f>
        <v>0</v>
      </c>
      <c r="D24" s="3"/>
    </row>
    <row r="25" spans="1:4" ht="14.25">
      <c r="A25" s="7" t="s">
        <v>138</v>
      </c>
      <c r="B25" s="14">
        <f>(SUM(Rozpočet!E3)+SUM(Rozpočet!E7:E25,Rozpočet!E27:E32,Rozpočet!E34)+SUM(Rozpočet!E38:E61,Rozpočet!E63:E68))+(SUM(Rozpočet!G3)+SUM(Rozpočet!G7:G25,Rozpočet!G27:G32)+SUM(Rozpočet!G38:G61,Rozpočet!G63:G68))+B4+C4+C8+C11+C13+C14+C15+C21+C22</f>
        <v>0</v>
      </c>
      <c r="C25" s="14">
        <f>B25*Parametry!B31/100</f>
        <v>0</v>
      </c>
      <c r="D25" s="3"/>
    </row>
    <row r="26" spans="1:4" ht="14.25">
      <c r="A26" s="7" t="s">
        <v>139</v>
      </c>
      <c r="B26" s="14">
        <f>(SUM(Rozpočet!E19,Rozpočet!E23,Rozpočet!E27,Rozpočet!E29,Rozpočet!E31)+SUM(Rozpočet!E38,Rozpočet!E40,Rozpočet!E42:E43,Rozpočet!E45,Rozpočet!E47:E48,Rozpočet!E50,Rozpočet!E52,Rozpočet!E54,Rozpočet!E56,Rozpočet!E58,Rozpočet!E60,Rozpočet!E64,Rozpočet!E66:E67))+(SUM(Rozpočet!G19,Rozpočet!G23,Rozpočet!G27,Rozpočet!G29,Rozpočet!G31)+SUM(Rozpočet!G38,Rozpočet!G40,Rozpočet!G42:G43,Rozpočet!G45,Rozpočet!G47:G48,Rozpočet!G50,Rozpočet!G52,Rozpočet!G54,Rozpočet!G56,Rozpočet!G58,Rozpočet!G60,Rozpočet!G64,Rozpočet!G66:G67))</f>
        <v>0</v>
      </c>
      <c r="C26" s="14">
        <f>B26*Parametry!B32/100</f>
        <v>0</v>
      </c>
      <c r="D26" s="3"/>
    </row>
    <row r="27" spans="1:4" ht="14.25">
      <c r="A27" s="4" t="s">
        <v>140</v>
      </c>
      <c r="B27" s="13"/>
      <c r="C27" s="13">
        <f>C24+C25+C26</f>
        <v>0</v>
      </c>
      <c r="D27" s="3"/>
    </row>
    <row r="28" spans="1:4" ht="14.25">
      <c r="A28" s="7" t="s">
        <v>11</v>
      </c>
      <c r="B28" s="14"/>
      <c r="C28" s="14"/>
      <c r="D28" s="3"/>
    </row>
    <row r="29" spans="1:4" ht="14.25">
      <c r="A29" s="7" t="s">
        <v>141</v>
      </c>
      <c r="B29" s="14"/>
      <c r="C29" s="14">
        <f>C24*Parametry!B29/100</f>
        <v>0</v>
      </c>
      <c r="D29" s="3"/>
    </row>
    <row r="30" spans="1:4" ht="14.25">
      <c r="A30" s="7" t="s">
        <v>141</v>
      </c>
      <c r="B30" s="14"/>
      <c r="C30" s="14">
        <f>C24*Parametry!B30/100</f>
        <v>0</v>
      </c>
      <c r="D30" s="3"/>
    </row>
    <row r="31" spans="1:4" ht="14.25">
      <c r="A31" s="5" t="s">
        <v>142</v>
      </c>
      <c r="B31" s="19" t="s">
        <v>53</v>
      </c>
      <c r="C31" s="19" t="s">
        <v>55</v>
      </c>
      <c r="D31" s="3"/>
    </row>
    <row r="32" spans="1:4" ht="14.25">
      <c r="A32" s="7" t="s">
        <v>59</v>
      </c>
      <c r="B32" s="14">
        <f>(Rozpočet!E4)</f>
        <v>0</v>
      </c>
      <c r="C32" s="14">
        <f>(Rozpočet!G4)</f>
        <v>0</v>
      </c>
      <c r="D32" s="3"/>
    </row>
    <row r="33" spans="1:4" ht="14.25">
      <c r="A33" s="7" t="s">
        <v>63</v>
      </c>
      <c r="B33" s="14">
        <f>(Rozpočet!E35)</f>
        <v>0</v>
      </c>
      <c r="C33" s="14">
        <f>(Rozpočet!G35)</f>
        <v>0</v>
      </c>
      <c r="D33" s="3"/>
    </row>
    <row r="34" spans="1:4" ht="14.25">
      <c r="A34" s="7" t="s">
        <v>91</v>
      </c>
      <c r="B34" s="14">
        <f>(Rozpočet!E70)</f>
        <v>0</v>
      </c>
      <c r="C34" s="14">
        <f>(Rozpočet!G70)</f>
        <v>0</v>
      </c>
      <c r="D34" s="3"/>
    </row>
    <row r="35" spans="1:4" ht="14.25">
      <c r="A35" s="7" t="s">
        <v>11</v>
      </c>
      <c r="B35" s="14"/>
      <c r="C35" s="14"/>
      <c r="D35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1" bestFit="1" customWidth="1"/>
    <col min="2" max="2" width="2.7109375" style="1" bestFit="1" customWidth="1"/>
    <col min="3" max="3" width="5.00390625" style="11" bestFit="1" customWidth="1"/>
    <col min="4" max="4" width="5.57421875" style="11" bestFit="1" customWidth="1"/>
    <col min="5" max="5" width="10.28125" style="11" bestFit="1" customWidth="1"/>
    <col min="6" max="6" width="5.00390625" style="11" bestFit="1" customWidth="1"/>
    <col min="7" max="7" width="9.7109375" style="11" bestFit="1" customWidth="1"/>
    <col min="8" max="8" width="4.140625" style="11" bestFit="1" customWidth="1"/>
    <col min="9" max="9" width="8.8515625" style="11" customWidth="1"/>
    <col min="12" max="12" width="0" style="10" hidden="1" customWidth="1"/>
  </cols>
  <sheetData>
    <row r="1" spans="1:11" ht="14.25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</row>
    <row r="2" spans="1:11" ht="14.25">
      <c r="A2" s="4" t="s">
        <v>59</v>
      </c>
      <c r="B2" s="4" t="s">
        <v>11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4.25">
      <c r="A3" s="7" t="s">
        <v>60</v>
      </c>
      <c r="B3" s="7" t="s">
        <v>61</v>
      </c>
      <c r="C3" s="14">
        <v>1</v>
      </c>
      <c r="D3" s="14"/>
      <c r="E3" s="14">
        <f>C3*D3</f>
        <v>0</v>
      </c>
      <c r="F3" s="14"/>
      <c r="G3" s="14">
        <f>C3*F3</f>
        <v>0</v>
      </c>
      <c r="H3" s="14">
        <f>D3+F3</f>
        <v>0</v>
      </c>
      <c r="I3" s="14">
        <f>E3+G3</f>
        <v>0</v>
      </c>
      <c r="J3" s="3"/>
      <c r="K3" s="3"/>
    </row>
    <row r="4" spans="1:11" ht="14.25">
      <c r="A4" s="4" t="s">
        <v>62</v>
      </c>
      <c r="B4" s="4" t="s">
        <v>11</v>
      </c>
      <c r="C4" s="13"/>
      <c r="D4" s="13"/>
      <c r="E4" s="13">
        <f>SUM(E3:E3)</f>
        <v>0</v>
      </c>
      <c r="F4" s="13"/>
      <c r="G4" s="13">
        <f>SUM(G3:G3)</f>
        <v>0</v>
      </c>
      <c r="H4" s="13"/>
      <c r="I4" s="13">
        <f>SUM(I3:I3)</f>
        <v>0</v>
      </c>
      <c r="J4" s="3"/>
      <c r="K4" s="3"/>
    </row>
    <row r="5" spans="1:11" ht="14.25">
      <c r="A5" s="7" t="s">
        <v>11</v>
      </c>
      <c r="B5" s="7" t="s">
        <v>11</v>
      </c>
      <c r="C5" s="14"/>
      <c r="D5" s="14"/>
      <c r="E5" s="14"/>
      <c r="F5" s="14"/>
      <c r="G5" s="14"/>
      <c r="H5" s="14">
        <f>D5+F5</f>
        <v>0</v>
      </c>
      <c r="I5" s="14">
        <f>E5+G5</f>
        <v>0</v>
      </c>
      <c r="J5" s="3"/>
      <c r="K5" s="3"/>
    </row>
    <row r="6" spans="1:11" ht="14.25">
      <c r="A6" s="4" t="s">
        <v>63</v>
      </c>
      <c r="B6" s="4" t="s">
        <v>11</v>
      </c>
      <c r="C6" s="13"/>
      <c r="D6" s="13"/>
      <c r="E6" s="13"/>
      <c r="F6" s="13"/>
      <c r="G6" s="13"/>
      <c r="H6" s="13"/>
      <c r="I6" s="13"/>
      <c r="J6" s="3"/>
      <c r="K6" s="3"/>
    </row>
    <row r="7" spans="1:11" ht="14.25">
      <c r="A7" s="7" t="s">
        <v>64</v>
      </c>
      <c r="B7" s="7" t="s">
        <v>61</v>
      </c>
      <c r="C7" s="14">
        <v>7</v>
      </c>
      <c r="D7" s="14"/>
      <c r="E7" s="14">
        <f>C7*D7</f>
        <v>0</v>
      </c>
      <c r="F7" s="14"/>
      <c r="G7" s="14">
        <f>C7*F7</f>
        <v>0</v>
      </c>
      <c r="H7" s="14">
        <f>D7+F7</f>
        <v>0</v>
      </c>
      <c r="I7" s="14">
        <f>E7+G7</f>
        <v>0</v>
      </c>
      <c r="J7" s="3"/>
      <c r="K7" s="3"/>
    </row>
    <row r="8" spans="1:11" ht="14.25">
      <c r="A8" s="7" t="s">
        <v>65</v>
      </c>
      <c r="B8" s="7" t="s">
        <v>61</v>
      </c>
      <c r="C8" s="14">
        <v>9</v>
      </c>
      <c r="D8" s="14"/>
      <c r="E8" s="14">
        <f>C8*D8</f>
        <v>0</v>
      </c>
      <c r="F8" s="14"/>
      <c r="G8" s="14">
        <f>C8*F8</f>
        <v>0</v>
      </c>
      <c r="H8" s="14">
        <f>D8+F8</f>
        <v>0</v>
      </c>
      <c r="I8" s="14">
        <f>E8+G8</f>
        <v>0</v>
      </c>
      <c r="J8" s="3"/>
      <c r="K8" s="3"/>
    </row>
    <row r="9" spans="1:11" ht="14.25">
      <c r="A9" s="7" t="s">
        <v>66</v>
      </c>
      <c r="B9" s="7" t="s">
        <v>61</v>
      </c>
      <c r="C9" s="14">
        <v>16</v>
      </c>
      <c r="D9" s="14"/>
      <c r="E9" s="14">
        <f>C9*D9</f>
        <v>0</v>
      </c>
      <c r="F9" s="14"/>
      <c r="G9" s="14">
        <f>C9*F9</f>
        <v>0</v>
      </c>
      <c r="H9" s="14">
        <f>D9+F9</f>
        <v>0</v>
      </c>
      <c r="I9" s="14">
        <f>E9+G9</f>
        <v>0</v>
      </c>
      <c r="J9" s="3"/>
      <c r="K9" s="3"/>
    </row>
    <row r="10" spans="1:11" ht="14.25">
      <c r="A10" s="7" t="s">
        <v>67</v>
      </c>
      <c r="B10" s="7" t="s">
        <v>61</v>
      </c>
      <c r="C10" s="14">
        <v>16</v>
      </c>
      <c r="D10" s="14"/>
      <c r="E10" s="14">
        <f>C10*D10</f>
        <v>0</v>
      </c>
      <c r="F10" s="14"/>
      <c r="G10" s="14">
        <f>C10*F10</f>
        <v>0</v>
      </c>
      <c r="H10" s="14">
        <f>D10+F10</f>
        <v>0</v>
      </c>
      <c r="I10" s="14">
        <f>E10+G10</f>
        <v>0</v>
      </c>
      <c r="J10" s="3"/>
      <c r="K10" s="3"/>
    </row>
    <row r="11" spans="1:11" ht="14.25">
      <c r="A11" s="7" t="s">
        <v>68</v>
      </c>
      <c r="B11" s="7" t="s">
        <v>61</v>
      </c>
      <c r="C11" s="14">
        <v>6</v>
      </c>
      <c r="D11" s="14"/>
      <c r="E11" s="14">
        <f>C11*D11</f>
        <v>0</v>
      </c>
      <c r="F11" s="14"/>
      <c r="G11" s="14">
        <f>C11*F11</f>
        <v>0</v>
      </c>
      <c r="H11" s="14">
        <f>D11+F11</f>
        <v>0</v>
      </c>
      <c r="I11" s="14">
        <f>E11+G11</f>
        <v>0</v>
      </c>
      <c r="J11" s="3"/>
      <c r="K11" s="3"/>
    </row>
    <row r="12" spans="1:11" ht="14.25">
      <c r="A12" s="7" t="s">
        <v>69</v>
      </c>
      <c r="B12" s="7" t="s">
        <v>61</v>
      </c>
      <c r="C12" s="14">
        <v>1</v>
      </c>
      <c r="D12" s="14"/>
      <c r="E12" s="14">
        <f>C12*D12</f>
        <v>0</v>
      </c>
      <c r="F12" s="14"/>
      <c r="G12" s="14">
        <f>C12*F12</f>
        <v>0</v>
      </c>
      <c r="H12" s="14">
        <f>D12+F12</f>
        <v>0</v>
      </c>
      <c r="I12" s="14">
        <f>E12+G12</f>
        <v>0</v>
      </c>
      <c r="J12" s="3"/>
      <c r="K12" s="3"/>
    </row>
    <row r="13" spans="1:11" ht="14.25">
      <c r="A13" s="7" t="s">
        <v>70</v>
      </c>
      <c r="B13" s="7" t="s">
        <v>61</v>
      </c>
      <c r="C13" s="14">
        <v>6</v>
      </c>
      <c r="D13" s="14"/>
      <c r="E13" s="14">
        <f>C13*D13</f>
        <v>0</v>
      </c>
      <c r="F13" s="14"/>
      <c r="G13" s="14">
        <f>C13*F13</f>
        <v>0</v>
      </c>
      <c r="H13" s="14">
        <f>D13+F13</f>
        <v>0</v>
      </c>
      <c r="I13" s="14">
        <f>E13+G13</f>
        <v>0</v>
      </c>
      <c r="J13" s="3"/>
      <c r="K13" s="3"/>
    </row>
    <row r="14" spans="1:11" ht="14.25">
      <c r="A14" s="7" t="s">
        <v>71</v>
      </c>
      <c r="B14" s="7" t="s">
        <v>61</v>
      </c>
      <c r="C14" s="14">
        <v>2</v>
      </c>
      <c r="D14" s="14"/>
      <c r="E14" s="14">
        <f>C14*D14</f>
        <v>0</v>
      </c>
      <c r="F14" s="14"/>
      <c r="G14" s="14">
        <f>C14*F14</f>
        <v>0</v>
      </c>
      <c r="H14" s="14">
        <f>D14+F14</f>
        <v>0</v>
      </c>
      <c r="I14" s="14">
        <f>E14+G14</f>
        <v>0</v>
      </c>
      <c r="J14" s="3"/>
      <c r="K14" s="3"/>
    </row>
    <row r="15" spans="1:11" ht="14.25">
      <c r="A15" s="7" t="s">
        <v>72</v>
      </c>
      <c r="B15" s="7" t="s">
        <v>61</v>
      </c>
      <c r="C15" s="14">
        <v>1</v>
      </c>
      <c r="D15" s="14"/>
      <c r="E15" s="14">
        <f>C15*D15</f>
        <v>0</v>
      </c>
      <c r="F15" s="14"/>
      <c r="G15" s="14">
        <f>C15*F15</f>
        <v>0</v>
      </c>
      <c r="H15" s="14">
        <f>D15+F15</f>
        <v>0</v>
      </c>
      <c r="I15" s="14">
        <f>E15+G15</f>
        <v>0</v>
      </c>
      <c r="J15" s="3"/>
      <c r="K15" s="3"/>
    </row>
    <row r="16" spans="1:11" ht="14.25">
      <c r="A16" s="7" t="s">
        <v>73</v>
      </c>
      <c r="B16" s="7" t="s">
        <v>61</v>
      </c>
      <c r="C16" s="14">
        <v>16</v>
      </c>
      <c r="D16" s="14"/>
      <c r="E16" s="14">
        <f>C16*D16</f>
        <v>0</v>
      </c>
      <c r="F16" s="14"/>
      <c r="G16" s="14">
        <f>C16*F16</f>
        <v>0</v>
      </c>
      <c r="H16" s="14">
        <f>D16+F16</f>
        <v>0</v>
      </c>
      <c r="I16" s="14">
        <f>E16+G16</f>
        <v>0</v>
      </c>
      <c r="J16" s="3"/>
      <c r="K16" s="3"/>
    </row>
    <row r="17" spans="1:11" ht="14.25">
      <c r="A17" s="7" t="s">
        <v>74</v>
      </c>
      <c r="B17" s="7" t="s">
        <v>61</v>
      </c>
      <c r="C17" s="14">
        <v>16</v>
      </c>
      <c r="D17" s="14"/>
      <c r="E17" s="14">
        <f>C17*D17</f>
        <v>0</v>
      </c>
      <c r="F17" s="14"/>
      <c r="G17" s="14">
        <f>C17*F17</f>
        <v>0</v>
      </c>
      <c r="H17" s="14">
        <f>D17+F17</f>
        <v>0</v>
      </c>
      <c r="I17" s="14">
        <f>E17+G17</f>
        <v>0</v>
      </c>
      <c r="J17" s="3"/>
      <c r="K17" s="3"/>
    </row>
    <row r="18" spans="1:11" ht="14.25">
      <c r="A18" s="7" t="s">
        <v>75</v>
      </c>
      <c r="B18" s="7" t="s">
        <v>61</v>
      </c>
      <c r="C18" s="14">
        <v>16</v>
      </c>
      <c r="D18" s="14"/>
      <c r="E18" s="14">
        <f>C18*D18</f>
        <v>0</v>
      </c>
      <c r="F18" s="14"/>
      <c r="G18" s="14">
        <f>C18*F18</f>
        <v>0</v>
      </c>
      <c r="H18" s="14">
        <f>D18+F18</f>
        <v>0</v>
      </c>
      <c r="I18" s="14">
        <f>E18+G18</f>
        <v>0</v>
      </c>
      <c r="J18" s="3"/>
      <c r="K18" s="3"/>
    </row>
    <row r="19" spans="1:11" ht="14.25">
      <c r="A19" s="15" t="s">
        <v>76</v>
      </c>
      <c r="B19" s="15" t="s">
        <v>11</v>
      </c>
      <c r="C19" s="16"/>
      <c r="D19" s="16"/>
      <c r="E19" s="16"/>
      <c r="F19" s="16"/>
      <c r="G19" s="16"/>
      <c r="H19" s="16"/>
      <c r="I19" s="16"/>
      <c r="J19" s="3"/>
      <c r="K19" s="3"/>
    </row>
    <row r="20" spans="1:11" ht="14.25">
      <c r="A20" s="7" t="s">
        <v>77</v>
      </c>
      <c r="B20" s="7" t="s">
        <v>78</v>
      </c>
      <c r="C20" s="14">
        <v>8</v>
      </c>
      <c r="D20" s="14"/>
      <c r="E20" s="14">
        <f>C20*D20</f>
        <v>0</v>
      </c>
      <c r="F20" s="14"/>
      <c r="G20" s="14">
        <f>C20*F20</f>
        <v>0</v>
      </c>
      <c r="H20" s="14">
        <f>D20+F20</f>
        <v>0</v>
      </c>
      <c r="I20" s="14">
        <f>E20+G20</f>
        <v>0</v>
      </c>
      <c r="J20" s="3"/>
      <c r="K20" s="3"/>
    </row>
    <row r="21" spans="1:11" ht="14.25">
      <c r="A21" s="7" t="s">
        <v>79</v>
      </c>
      <c r="B21" s="7" t="s">
        <v>78</v>
      </c>
      <c r="C21" s="14">
        <v>760</v>
      </c>
      <c r="D21" s="14"/>
      <c r="E21" s="14">
        <f>C21*D21</f>
        <v>0</v>
      </c>
      <c r="F21" s="14"/>
      <c r="G21" s="14">
        <f>C21*F21</f>
        <v>0</v>
      </c>
      <c r="H21" s="14">
        <f>D21+F21</f>
        <v>0</v>
      </c>
      <c r="I21" s="14">
        <f>E21+G21</f>
        <v>0</v>
      </c>
      <c r="J21" s="3"/>
      <c r="K21" s="3"/>
    </row>
    <row r="22" spans="1:11" ht="14.25">
      <c r="A22" s="7" t="s">
        <v>80</v>
      </c>
      <c r="B22" s="7" t="s">
        <v>78</v>
      </c>
      <c r="C22" s="14">
        <v>94</v>
      </c>
      <c r="D22" s="14"/>
      <c r="E22" s="14">
        <f>C22*D22</f>
        <v>0</v>
      </c>
      <c r="F22" s="14"/>
      <c r="G22" s="14">
        <f>C22*F22</f>
        <v>0</v>
      </c>
      <c r="H22" s="14">
        <f>D22+F22</f>
        <v>0</v>
      </c>
      <c r="I22" s="14">
        <f>E22+G22</f>
        <v>0</v>
      </c>
      <c r="J22" s="3"/>
      <c r="K22" s="3"/>
    </row>
    <row r="23" spans="1:11" ht="14.25">
      <c r="A23" s="15" t="s">
        <v>81</v>
      </c>
      <c r="B23" s="15" t="s">
        <v>11</v>
      </c>
      <c r="C23" s="16"/>
      <c r="D23" s="16"/>
      <c r="E23" s="16"/>
      <c r="F23" s="16"/>
      <c r="G23" s="16"/>
      <c r="H23" s="16"/>
      <c r="I23" s="16"/>
      <c r="J23" s="3"/>
      <c r="K23" s="3"/>
    </row>
    <row r="24" spans="1:11" ht="14.25">
      <c r="A24" s="7" t="s">
        <v>82</v>
      </c>
      <c r="B24" s="7" t="s">
        <v>61</v>
      </c>
      <c r="C24" s="14">
        <v>2</v>
      </c>
      <c r="D24" s="14"/>
      <c r="E24" s="14">
        <f>C24*D24</f>
        <v>0</v>
      </c>
      <c r="F24" s="14"/>
      <c r="G24" s="14">
        <f>C24*F24</f>
        <v>0</v>
      </c>
      <c r="H24" s="14">
        <f>D24+F24</f>
        <v>0</v>
      </c>
      <c r="I24" s="14">
        <f>E24+G24</f>
        <v>0</v>
      </c>
      <c r="J24" s="3"/>
      <c r="K24" s="3"/>
    </row>
    <row r="25" spans="1:11" ht="14.25">
      <c r="A25" s="7" t="s">
        <v>83</v>
      </c>
      <c r="B25" s="7" t="s">
        <v>61</v>
      </c>
      <c r="C25" s="14">
        <v>32</v>
      </c>
      <c r="D25" s="14"/>
      <c r="E25" s="14">
        <f>C25*D25</f>
        <v>0</v>
      </c>
      <c r="F25" s="14"/>
      <c r="G25" s="14">
        <f>C25*F25</f>
        <v>0</v>
      </c>
      <c r="H25" s="14">
        <f>D25+F25</f>
        <v>0</v>
      </c>
      <c r="I25" s="14">
        <f>E25+G25</f>
        <v>0</v>
      </c>
      <c r="J25" s="3"/>
      <c r="K25" s="3"/>
    </row>
    <row r="26" spans="1:11" ht="14.25">
      <c r="A26" s="7" t="s">
        <v>11</v>
      </c>
      <c r="B26" s="7" t="s">
        <v>11</v>
      </c>
      <c r="C26" s="14"/>
      <c r="D26" s="14"/>
      <c r="E26" s="14"/>
      <c r="F26" s="14"/>
      <c r="G26" s="14"/>
      <c r="H26" s="14">
        <f>D26+F26</f>
        <v>0</v>
      </c>
      <c r="I26" s="14">
        <f>E26+G26</f>
        <v>0</v>
      </c>
      <c r="J26" s="3"/>
      <c r="K26" s="3"/>
    </row>
    <row r="27" spans="1:11" ht="14.25">
      <c r="A27" s="15" t="s">
        <v>84</v>
      </c>
      <c r="B27" s="15" t="s">
        <v>11</v>
      </c>
      <c r="C27" s="16"/>
      <c r="D27" s="16"/>
      <c r="E27" s="16"/>
      <c r="F27" s="16"/>
      <c r="G27" s="16"/>
      <c r="H27" s="16"/>
      <c r="I27" s="16"/>
      <c r="J27" s="3"/>
      <c r="K27" s="3"/>
    </row>
    <row r="28" spans="1:11" ht="14.25">
      <c r="A28" s="7" t="s">
        <v>143</v>
      </c>
      <c r="B28" s="7" t="s">
        <v>78</v>
      </c>
      <c r="C28" s="14">
        <v>760</v>
      </c>
      <c r="D28" s="14"/>
      <c r="E28" s="14">
        <f>C28*D28</f>
        <v>0</v>
      </c>
      <c r="F28" s="14"/>
      <c r="G28" s="14">
        <f>C28*F28</f>
        <v>0</v>
      </c>
      <c r="H28" s="14">
        <f>D28+F28</f>
        <v>0</v>
      </c>
      <c r="I28" s="14">
        <f>E28+G28</f>
        <v>0</v>
      </c>
      <c r="J28" s="3"/>
      <c r="K28" s="3"/>
    </row>
    <row r="29" spans="1:11" ht="14.25">
      <c r="A29" s="15" t="s">
        <v>85</v>
      </c>
      <c r="B29" s="15" t="s">
        <v>11</v>
      </c>
      <c r="C29" s="16"/>
      <c r="D29" s="16"/>
      <c r="E29" s="16"/>
      <c r="F29" s="16"/>
      <c r="G29" s="16"/>
      <c r="H29" s="16"/>
      <c r="I29" s="16"/>
      <c r="J29" s="3"/>
      <c r="K29" s="3"/>
    </row>
    <row r="30" spans="1:11" ht="14.25">
      <c r="A30" s="7" t="s">
        <v>86</v>
      </c>
      <c r="B30" s="7" t="s">
        <v>61</v>
      </c>
      <c r="C30" s="14">
        <v>32</v>
      </c>
      <c r="D30" s="14"/>
      <c r="E30" s="14">
        <f>C30*D30</f>
        <v>0</v>
      </c>
      <c r="F30" s="14"/>
      <c r="G30" s="14">
        <f>C30*F30</f>
        <v>0</v>
      </c>
      <c r="H30" s="14">
        <f>D30+F30</f>
        <v>0</v>
      </c>
      <c r="I30" s="14">
        <f>E30+G30</f>
        <v>0</v>
      </c>
      <c r="J30" s="3"/>
      <c r="K30" s="3"/>
    </row>
    <row r="31" spans="1:11" ht="14.25">
      <c r="A31" s="15" t="s">
        <v>87</v>
      </c>
      <c r="B31" s="15" t="s">
        <v>11</v>
      </c>
      <c r="C31" s="16"/>
      <c r="D31" s="16"/>
      <c r="E31" s="16"/>
      <c r="F31" s="16"/>
      <c r="G31" s="16"/>
      <c r="H31" s="16"/>
      <c r="I31" s="16"/>
      <c r="J31" s="3"/>
      <c r="K31" s="3"/>
    </row>
    <row r="32" spans="1:11" ht="14.25">
      <c r="A32" s="7" t="s">
        <v>88</v>
      </c>
      <c r="B32" s="7" t="s">
        <v>78</v>
      </c>
      <c r="C32" s="14">
        <v>760</v>
      </c>
      <c r="D32" s="14"/>
      <c r="E32" s="14">
        <f>C32*D32</f>
        <v>0</v>
      </c>
      <c r="F32" s="14"/>
      <c r="G32" s="14">
        <f>C32*F32</f>
        <v>0</v>
      </c>
      <c r="H32" s="14">
        <f>D32+F32</f>
        <v>0</v>
      </c>
      <c r="I32" s="14">
        <f>E32+G32</f>
        <v>0</v>
      </c>
      <c r="J32" s="3"/>
      <c r="K32" s="3"/>
    </row>
    <row r="33" spans="1:11" ht="14.25">
      <c r="A33" s="7" t="s">
        <v>11</v>
      </c>
      <c r="B33" s="7" t="s">
        <v>11</v>
      </c>
      <c r="C33" s="14"/>
      <c r="D33" s="14"/>
      <c r="E33" s="14"/>
      <c r="F33" s="14"/>
      <c r="G33" s="14"/>
      <c r="H33" s="14">
        <f>D33+F33</f>
        <v>0</v>
      </c>
      <c r="I33" s="14">
        <f>E33+G33</f>
        <v>0</v>
      </c>
      <c r="J33" s="3"/>
      <c r="K33" s="3"/>
    </row>
    <row r="34" spans="1:11" ht="14.25">
      <c r="A34" s="7" t="s">
        <v>89</v>
      </c>
      <c r="B34" s="7" t="s">
        <v>11</v>
      </c>
      <c r="C34" s="14"/>
      <c r="D34" s="14"/>
      <c r="E34" s="14">
        <f>Parametry!B34/100*E20+Parametry!B34/100*E21+Parametry!B34/100*E22+Parametry!B34/100*E24+Parametry!B34/100*E25+Parametry!B34/100*E28+Parametry!B34/100*E30+Parametry!B34/100*E32</f>
        <v>0</v>
      </c>
      <c r="F34" s="14"/>
      <c r="G34" s="14"/>
      <c r="H34" s="14">
        <f>D34+F34</f>
        <v>0</v>
      </c>
      <c r="I34" s="14">
        <f>E34+G34</f>
        <v>0</v>
      </c>
      <c r="J34" s="3"/>
      <c r="K34" s="3"/>
    </row>
    <row r="35" spans="1:11" ht="14.25">
      <c r="A35" s="4" t="s">
        <v>90</v>
      </c>
      <c r="B35" s="4" t="s">
        <v>11</v>
      </c>
      <c r="C35" s="13"/>
      <c r="D35" s="13"/>
      <c r="E35" s="13">
        <f>SUM(E7:E34)</f>
        <v>0</v>
      </c>
      <c r="F35" s="13"/>
      <c r="G35" s="13">
        <f>SUM(G7:G34)</f>
        <v>0</v>
      </c>
      <c r="H35" s="13"/>
      <c r="I35" s="13">
        <f>SUM(I7:I34)</f>
        <v>0</v>
      </c>
      <c r="J35" s="3"/>
      <c r="K35" s="3"/>
    </row>
    <row r="36" spans="1:11" ht="14.25">
      <c r="A36" s="7" t="s">
        <v>11</v>
      </c>
      <c r="B36" s="7" t="s">
        <v>11</v>
      </c>
      <c r="C36" s="14"/>
      <c r="D36" s="14"/>
      <c r="E36" s="14"/>
      <c r="F36" s="14"/>
      <c r="G36" s="14"/>
      <c r="H36" s="14">
        <f>D36+F36</f>
        <v>0</v>
      </c>
      <c r="I36" s="14">
        <f>E36+G36</f>
        <v>0</v>
      </c>
      <c r="J36" s="3"/>
      <c r="K36" s="3"/>
    </row>
    <row r="37" spans="1:11" ht="14.25">
      <c r="A37" s="4" t="s">
        <v>91</v>
      </c>
      <c r="B37" s="4" t="s">
        <v>11</v>
      </c>
      <c r="C37" s="13"/>
      <c r="D37" s="13"/>
      <c r="E37" s="13"/>
      <c r="F37" s="13"/>
      <c r="G37" s="13"/>
      <c r="H37" s="13"/>
      <c r="I37" s="13"/>
      <c r="J37" s="3"/>
      <c r="K37" s="3"/>
    </row>
    <row r="38" spans="1:11" ht="14.25">
      <c r="A38" s="15" t="s">
        <v>92</v>
      </c>
      <c r="B38" s="15" t="s">
        <v>11</v>
      </c>
      <c r="C38" s="16"/>
      <c r="D38" s="16"/>
      <c r="E38" s="16"/>
      <c r="F38" s="16"/>
      <c r="G38" s="16"/>
      <c r="H38" s="16"/>
      <c r="I38" s="16"/>
      <c r="J38" s="3"/>
      <c r="K38" s="3"/>
    </row>
    <row r="39" spans="1:11" ht="14.25">
      <c r="A39" s="7" t="s">
        <v>93</v>
      </c>
      <c r="B39" s="7" t="s">
        <v>94</v>
      </c>
      <c r="C39" s="14">
        <v>14</v>
      </c>
      <c r="D39" s="14"/>
      <c r="E39" s="14">
        <f>C39*D39</f>
        <v>0</v>
      </c>
      <c r="F39" s="14"/>
      <c r="G39" s="14">
        <f>C39*F39</f>
        <v>0</v>
      </c>
      <c r="H39" s="14">
        <f>D39+F39</f>
        <v>0</v>
      </c>
      <c r="I39" s="14">
        <f>E39+G39</f>
        <v>0</v>
      </c>
      <c r="J39" s="3"/>
      <c r="K39" s="3"/>
    </row>
    <row r="40" spans="1:11" ht="14.25">
      <c r="A40" s="15" t="s">
        <v>95</v>
      </c>
      <c r="B40" s="15" t="s">
        <v>11</v>
      </c>
      <c r="C40" s="16"/>
      <c r="D40" s="16"/>
      <c r="E40" s="16"/>
      <c r="F40" s="16"/>
      <c r="G40" s="16"/>
      <c r="H40" s="16"/>
      <c r="I40" s="16"/>
      <c r="J40" s="3"/>
      <c r="K40" s="3"/>
    </row>
    <row r="41" spans="1:11" ht="14.25">
      <c r="A41" s="7" t="s">
        <v>96</v>
      </c>
      <c r="B41" s="7" t="s">
        <v>94</v>
      </c>
      <c r="C41" s="14">
        <v>14</v>
      </c>
      <c r="D41" s="14"/>
      <c r="E41" s="14">
        <f>C41*D41</f>
        <v>0</v>
      </c>
      <c r="F41" s="14"/>
      <c r="G41" s="14">
        <f>C41*F41</f>
        <v>0</v>
      </c>
      <c r="H41" s="14">
        <f>D41+F41</f>
        <v>0</v>
      </c>
      <c r="I41" s="14">
        <f>E41+G41</f>
        <v>0</v>
      </c>
      <c r="J41" s="3"/>
      <c r="K41" s="3"/>
    </row>
    <row r="42" spans="1:11" ht="14.25">
      <c r="A42" s="15" t="s">
        <v>97</v>
      </c>
      <c r="B42" s="15" t="s">
        <v>11</v>
      </c>
      <c r="C42" s="16"/>
      <c r="D42" s="16"/>
      <c r="E42" s="16"/>
      <c r="F42" s="16"/>
      <c r="G42" s="16"/>
      <c r="H42" s="16"/>
      <c r="I42" s="16"/>
      <c r="J42" s="3"/>
      <c r="K42" s="3"/>
    </row>
    <row r="43" spans="1:11" ht="14.25">
      <c r="A43" s="15" t="s">
        <v>98</v>
      </c>
      <c r="B43" s="15" t="s">
        <v>11</v>
      </c>
      <c r="C43" s="16"/>
      <c r="D43" s="16"/>
      <c r="E43" s="16"/>
      <c r="F43" s="16"/>
      <c r="G43" s="16"/>
      <c r="H43" s="16"/>
      <c r="I43" s="16"/>
      <c r="J43" s="3"/>
      <c r="K43" s="3"/>
    </row>
    <row r="44" spans="1:11" ht="14.25">
      <c r="A44" s="7" t="s">
        <v>99</v>
      </c>
      <c r="B44" s="7" t="s">
        <v>100</v>
      </c>
      <c r="C44" s="14">
        <v>6.9</v>
      </c>
      <c r="D44" s="14"/>
      <c r="E44" s="14">
        <f>C44*D44</f>
        <v>0</v>
      </c>
      <c r="F44" s="14"/>
      <c r="G44" s="14">
        <f>C44*F44</f>
        <v>0</v>
      </c>
      <c r="H44" s="14">
        <f>D44+F44</f>
        <v>0</v>
      </c>
      <c r="I44" s="14">
        <f>E44+G44</f>
        <v>0</v>
      </c>
      <c r="J44" s="3"/>
      <c r="K44" s="3"/>
    </row>
    <row r="45" spans="1:11" ht="14.25">
      <c r="A45" s="15" t="s">
        <v>101</v>
      </c>
      <c r="B45" s="15" t="s">
        <v>11</v>
      </c>
      <c r="C45" s="16"/>
      <c r="D45" s="16"/>
      <c r="E45" s="16"/>
      <c r="F45" s="16"/>
      <c r="G45" s="16"/>
      <c r="H45" s="16"/>
      <c r="I45" s="16"/>
      <c r="J45" s="3"/>
      <c r="K45" s="3"/>
    </row>
    <row r="46" spans="1:11" ht="14.25">
      <c r="A46" s="7" t="s">
        <v>102</v>
      </c>
      <c r="B46" s="7" t="s">
        <v>100</v>
      </c>
      <c r="C46" s="14">
        <v>4.1</v>
      </c>
      <c r="D46" s="14"/>
      <c r="E46" s="14">
        <f>C46*D46</f>
        <v>0</v>
      </c>
      <c r="F46" s="14"/>
      <c r="G46" s="14">
        <f>C46*F46</f>
        <v>0</v>
      </c>
      <c r="H46" s="14">
        <f>D46+F46</f>
        <v>0</v>
      </c>
      <c r="I46" s="14">
        <f>E46+G46</f>
        <v>0</v>
      </c>
      <c r="J46" s="3"/>
      <c r="K46" s="3"/>
    </row>
    <row r="47" spans="1:11" ht="14.25">
      <c r="A47" s="15" t="s">
        <v>103</v>
      </c>
      <c r="B47" s="15" t="s">
        <v>11</v>
      </c>
      <c r="C47" s="16"/>
      <c r="D47" s="16"/>
      <c r="E47" s="16"/>
      <c r="F47" s="16"/>
      <c r="G47" s="16"/>
      <c r="H47" s="16"/>
      <c r="I47" s="16"/>
      <c r="J47" s="3"/>
      <c r="K47" s="3"/>
    </row>
    <row r="48" spans="1:11" ht="14.25">
      <c r="A48" s="15" t="s">
        <v>104</v>
      </c>
      <c r="B48" s="15" t="s">
        <v>11</v>
      </c>
      <c r="C48" s="16"/>
      <c r="D48" s="16"/>
      <c r="E48" s="16"/>
      <c r="F48" s="16"/>
      <c r="G48" s="16"/>
      <c r="H48" s="16"/>
      <c r="I48" s="16"/>
      <c r="J48" s="3"/>
      <c r="K48" s="3"/>
    </row>
    <row r="49" spans="1:11" ht="14.25">
      <c r="A49" s="7" t="s">
        <v>105</v>
      </c>
      <c r="B49" s="7" t="s">
        <v>100</v>
      </c>
      <c r="C49" s="14">
        <v>2.9</v>
      </c>
      <c r="D49" s="14"/>
      <c r="E49" s="14">
        <f>C49*D49</f>
        <v>0</v>
      </c>
      <c r="F49" s="14"/>
      <c r="G49" s="14">
        <f>C49*F49</f>
        <v>0</v>
      </c>
      <c r="H49" s="14">
        <f>D49+F49</f>
        <v>0</v>
      </c>
      <c r="I49" s="14">
        <f>E49+G49</f>
        <v>0</v>
      </c>
      <c r="J49" s="3"/>
      <c r="K49" s="3"/>
    </row>
    <row r="50" spans="1:11" ht="14.25">
      <c r="A50" s="15" t="s">
        <v>107</v>
      </c>
      <c r="B50" s="15" t="s">
        <v>11</v>
      </c>
      <c r="C50" s="16"/>
      <c r="D50" s="16"/>
      <c r="E50" s="16"/>
      <c r="F50" s="16"/>
      <c r="G50" s="16"/>
      <c r="H50" s="16"/>
      <c r="I50" s="16"/>
      <c r="J50" s="3"/>
      <c r="K50" s="3"/>
    </row>
    <row r="51" spans="1:11" ht="14.25">
      <c r="A51" s="7" t="s">
        <v>108</v>
      </c>
      <c r="B51" s="7" t="s">
        <v>78</v>
      </c>
      <c r="C51" s="14">
        <v>30</v>
      </c>
      <c r="D51" s="14"/>
      <c r="E51" s="14">
        <f>C51*D51</f>
        <v>0</v>
      </c>
      <c r="F51" s="14"/>
      <c r="G51" s="14">
        <f>C51*F51</f>
        <v>0</v>
      </c>
      <c r="H51" s="14">
        <f>D51+F51</f>
        <v>0</v>
      </c>
      <c r="I51" s="14">
        <f>E51+G51</f>
        <v>0</v>
      </c>
      <c r="J51" s="3"/>
      <c r="K51" s="3"/>
    </row>
    <row r="52" spans="1:11" ht="14.25">
      <c r="A52" s="15" t="s">
        <v>109</v>
      </c>
      <c r="B52" s="15" t="s">
        <v>11</v>
      </c>
      <c r="C52" s="16"/>
      <c r="D52" s="16"/>
      <c r="E52" s="16"/>
      <c r="F52" s="16"/>
      <c r="G52" s="16"/>
      <c r="H52" s="16"/>
      <c r="I52" s="16"/>
      <c r="J52" s="3"/>
      <c r="K52" s="3"/>
    </row>
    <row r="53" spans="1:11" ht="14.25">
      <c r="A53" s="7" t="s">
        <v>110</v>
      </c>
      <c r="B53" s="7" t="s">
        <v>78</v>
      </c>
      <c r="C53" s="14">
        <v>32</v>
      </c>
      <c r="D53" s="14"/>
      <c r="E53" s="14">
        <f>C53*D53</f>
        <v>0</v>
      </c>
      <c r="F53" s="14"/>
      <c r="G53" s="14">
        <f>C53*F53</f>
        <v>0</v>
      </c>
      <c r="H53" s="14">
        <f>D53+F53</f>
        <v>0</v>
      </c>
      <c r="I53" s="14">
        <f>E53+G53</f>
        <v>0</v>
      </c>
      <c r="J53" s="3"/>
      <c r="K53" s="3"/>
    </row>
    <row r="54" spans="1:11" ht="14.25">
      <c r="A54" s="15" t="s">
        <v>111</v>
      </c>
      <c r="B54" s="15" t="s">
        <v>11</v>
      </c>
      <c r="C54" s="16"/>
      <c r="D54" s="16"/>
      <c r="E54" s="16"/>
      <c r="F54" s="16"/>
      <c r="G54" s="16"/>
      <c r="H54" s="16"/>
      <c r="I54" s="16"/>
      <c r="J54" s="3"/>
      <c r="K54" s="3"/>
    </row>
    <row r="55" spans="1:11" ht="14.25">
      <c r="A55" s="7" t="s">
        <v>108</v>
      </c>
      <c r="B55" s="7" t="s">
        <v>78</v>
      </c>
      <c r="C55" s="14">
        <v>32</v>
      </c>
      <c r="D55" s="14"/>
      <c r="E55" s="14">
        <f>C55*D55</f>
        <v>0</v>
      </c>
      <c r="F55" s="14"/>
      <c r="G55" s="14">
        <f>C55*F55</f>
        <v>0</v>
      </c>
      <c r="H55" s="14">
        <f>D55+F55</f>
        <v>0</v>
      </c>
      <c r="I55" s="14">
        <f>E55+G55</f>
        <v>0</v>
      </c>
      <c r="J55" s="3"/>
      <c r="K55" s="3"/>
    </row>
    <row r="56" spans="1:11" ht="14.25">
      <c r="A56" s="15" t="s">
        <v>106</v>
      </c>
      <c r="B56" s="15" t="s">
        <v>11</v>
      </c>
      <c r="C56" s="16"/>
      <c r="D56" s="16"/>
      <c r="E56" s="16"/>
      <c r="F56" s="16"/>
      <c r="G56" s="16"/>
      <c r="H56" s="16"/>
      <c r="I56" s="16"/>
      <c r="J56" s="3"/>
      <c r="K56" s="3"/>
    </row>
    <row r="57" spans="1:11" ht="14.25">
      <c r="A57" s="7" t="s">
        <v>144</v>
      </c>
      <c r="B57" s="7" t="s">
        <v>145</v>
      </c>
      <c r="C57" s="14">
        <v>6.6</v>
      </c>
      <c r="D57" s="14"/>
      <c r="E57" s="14">
        <f>C57*D57</f>
        <v>0</v>
      </c>
      <c r="F57" s="14"/>
      <c r="G57" s="14">
        <f>C57*F57</f>
        <v>0</v>
      </c>
      <c r="H57" s="14">
        <f>D57+F57</f>
        <v>0</v>
      </c>
      <c r="I57" s="14">
        <f>E57+G57</f>
        <v>0</v>
      </c>
      <c r="J57" s="3"/>
      <c r="K57" s="3"/>
    </row>
    <row r="58" spans="1:11" ht="14.25">
      <c r="A58" s="15" t="s">
        <v>107</v>
      </c>
      <c r="B58" s="15" t="s">
        <v>11</v>
      </c>
      <c r="C58" s="16"/>
      <c r="D58" s="16"/>
      <c r="E58" s="16"/>
      <c r="F58" s="16"/>
      <c r="G58" s="16"/>
      <c r="H58" s="16"/>
      <c r="I58" s="16"/>
      <c r="J58" s="3"/>
      <c r="K58" s="3"/>
    </row>
    <row r="59" spans="1:11" ht="14.25">
      <c r="A59" s="7" t="s">
        <v>112</v>
      </c>
      <c r="B59" s="7" t="s">
        <v>78</v>
      </c>
      <c r="C59" s="14">
        <v>8</v>
      </c>
      <c r="D59" s="14"/>
      <c r="E59" s="14">
        <f>C59*D59</f>
        <v>0</v>
      </c>
      <c r="F59" s="14"/>
      <c r="G59" s="14">
        <f>C59*F59</f>
        <v>0</v>
      </c>
      <c r="H59" s="14">
        <f>D59+F59</f>
        <v>0</v>
      </c>
      <c r="I59" s="14">
        <f>E59+G59</f>
        <v>0</v>
      </c>
      <c r="J59" s="3"/>
      <c r="K59" s="3"/>
    </row>
    <row r="60" spans="1:11" ht="14.25">
      <c r="A60" s="15" t="s">
        <v>111</v>
      </c>
      <c r="B60" s="15" t="s">
        <v>11</v>
      </c>
      <c r="C60" s="16"/>
      <c r="D60" s="16"/>
      <c r="E60" s="16"/>
      <c r="F60" s="16"/>
      <c r="G60" s="16"/>
      <c r="H60" s="16"/>
      <c r="I60" s="16"/>
      <c r="J60" s="3"/>
      <c r="K60" s="3"/>
    </row>
    <row r="61" spans="1:11" ht="14.25">
      <c r="A61" s="7" t="s">
        <v>112</v>
      </c>
      <c r="B61" s="7" t="s">
        <v>78</v>
      </c>
      <c r="C61" s="14">
        <v>8</v>
      </c>
      <c r="D61" s="14"/>
      <c r="E61" s="14">
        <f>C61*D61</f>
        <v>0</v>
      </c>
      <c r="F61" s="14"/>
      <c r="G61" s="14">
        <f>C61*F61</f>
        <v>0</v>
      </c>
      <c r="H61" s="14">
        <f>D61+F61</f>
        <v>0</v>
      </c>
      <c r="I61" s="14">
        <f>E61+G61</f>
        <v>0</v>
      </c>
      <c r="J61" s="3"/>
      <c r="K61" s="3"/>
    </row>
    <row r="62" spans="1:11" ht="14.25">
      <c r="A62" s="7" t="s">
        <v>11</v>
      </c>
      <c r="B62" s="7" t="s">
        <v>11</v>
      </c>
      <c r="C62" s="14"/>
      <c r="D62" s="14"/>
      <c r="E62" s="14"/>
      <c r="F62" s="14"/>
      <c r="G62" s="14"/>
      <c r="H62" s="14">
        <f>D62+F62</f>
        <v>0</v>
      </c>
      <c r="I62" s="14">
        <f>E62+G62</f>
        <v>0</v>
      </c>
      <c r="J62" s="3"/>
      <c r="K62" s="3"/>
    </row>
    <row r="63" spans="1:11" ht="14.25">
      <c r="A63" s="7" t="s">
        <v>113</v>
      </c>
      <c r="B63" s="7" t="s">
        <v>78</v>
      </c>
      <c r="C63" s="14">
        <v>27.5</v>
      </c>
      <c r="D63" s="14"/>
      <c r="E63" s="14">
        <f>C63*D63</f>
        <v>0</v>
      </c>
      <c r="F63" s="14"/>
      <c r="G63" s="14">
        <f>C63*F63</f>
        <v>0</v>
      </c>
      <c r="H63" s="14">
        <f>D63+F63</f>
        <v>0</v>
      </c>
      <c r="I63" s="14">
        <f>E63+G63</f>
        <v>0</v>
      </c>
      <c r="J63" s="3"/>
      <c r="K63" s="3"/>
    </row>
    <row r="64" spans="1:11" ht="14.25">
      <c r="A64" s="15" t="s">
        <v>114</v>
      </c>
      <c r="B64" s="15" t="s">
        <v>11</v>
      </c>
      <c r="C64" s="16"/>
      <c r="D64" s="16"/>
      <c r="E64" s="16"/>
      <c r="F64" s="16"/>
      <c r="G64" s="16"/>
      <c r="H64" s="16"/>
      <c r="I64" s="16"/>
      <c r="J64" s="3"/>
      <c r="K64" s="3"/>
    </row>
    <row r="65" spans="1:11" ht="14.25">
      <c r="A65" s="7" t="s">
        <v>99</v>
      </c>
      <c r="B65" s="7" t="s">
        <v>100</v>
      </c>
      <c r="C65" s="14">
        <v>4</v>
      </c>
      <c r="D65" s="14"/>
      <c r="E65" s="14">
        <f>C65*D65</f>
        <v>0</v>
      </c>
      <c r="F65" s="14"/>
      <c r="G65" s="14">
        <f>C65*F65</f>
        <v>0</v>
      </c>
      <c r="H65" s="14">
        <f>D65+F65</f>
        <v>0</v>
      </c>
      <c r="I65" s="14">
        <f>E65+G65</f>
        <v>0</v>
      </c>
      <c r="J65" s="3"/>
      <c r="K65" s="3"/>
    </row>
    <row r="66" spans="1:11" ht="14.25">
      <c r="A66" s="15" t="s">
        <v>103</v>
      </c>
      <c r="B66" s="15" t="s">
        <v>11</v>
      </c>
      <c r="C66" s="16"/>
      <c r="D66" s="16"/>
      <c r="E66" s="16"/>
      <c r="F66" s="16"/>
      <c r="G66" s="16"/>
      <c r="H66" s="16"/>
      <c r="I66" s="16"/>
      <c r="J66" s="3"/>
      <c r="K66" s="3"/>
    </row>
    <row r="67" spans="1:11" ht="14.25">
      <c r="A67" s="15" t="s">
        <v>104</v>
      </c>
      <c r="B67" s="15" t="s">
        <v>11</v>
      </c>
      <c r="C67" s="16"/>
      <c r="D67" s="16"/>
      <c r="E67" s="16"/>
      <c r="F67" s="16"/>
      <c r="G67" s="16"/>
      <c r="H67" s="16"/>
      <c r="I67" s="16"/>
      <c r="J67" s="3"/>
      <c r="K67" s="3"/>
    </row>
    <row r="68" spans="1:11" ht="14.25">
      <c r="A68" s="7" t="s">
        <v>105</v>
      </c>
      <c r="B68" s="7" t="s">
        <v>100</v>
      </c>
      <c r="C68" s="14">
        <v>4</v>
      </c>
      <c r="D68" s="14"/>
      <c r="E68" s="14">
        <f>C68*D68</f>
        <v>0</v>
      </c>
      <c r="F68" s="14"/>
      <c r="G68" s="14">
        <f>C68*F68</f>
        <v>0</v>
      </c>
      <c r="H68" s="14">
        <f>D68+F68</f>
        <v>0</v>
      </c>
      <c r="I68" s="14">
        <f>E68+G68</f>
        <v>0</v>
      </c>
      <c r="J68" s="3"/>
      <c r="K68" s="3"/>
    </row>
    <row r="69" spans="1:11" ht="14.25">
      <c r="A69" s="7" t="s">
        <v>11</v>
      </c>
      <c r="B69" s="7" t="s">
        <v>11</v>
      </c>
      <c r="C69" s="14"/>
      <c r="D69" s="14"/>
      <c r="E69" s="14"/>
      <c r="F69" s="14"/>
      <c r="G69" s="14"/>
      <c r="H69" s="14">
        <f>D69+F69</f>
        <v>0</v>
      </c>
      <c r="I69" s="14">
        <f>E69+G69</f>
        <v>0</v>
      </c>
      <c r="J69" s="3"/>
      <c r="K69" s="3"/>
    </row>
    <row r="70" spans="1:11" ht="14.25">
      <c r="A70" s="4" t="s">
        <v>115</v>
      </c>
      <c r="B70" s="4" t="s">
        <v>11</v>
      </c>
      <c r="C70" s="13"/>
      <c r="D70" s="13"/>
      <c r="E70" s="13">
        <f>SUM(E38:E69)</f>
        <v>0</v>
      </c>
      <c r="F70" s="13"/>
      <c r="G70" s="13">
        <f>SUM(G38:G69)</f>
        <v>0</v>
      </c>
      <c r="H70" s="13"/>
      <c r="I70" s="13">
        <f>SUM(I38:I69)</f>
        <v>0</v>
      </c>
      <c r="J70" s="3"/>
      <c r="K70" s="3"/>
    </row>
    <row r="71" spans="1:11" ht="14.25">
      <c r="A71" s="7" t="s">
        <v>11</v>
      </c>
      <c r="B71" s="7" t="s">
        <v>11</v>
      </c>
      <c r="C71" s="14"/>
      <c r="D71" s="14"/>
      <c r="E71" s="14"/>
      <c r="F71" s="14"/>
      <c r="G71" s="14"/>
      <c r="H71" s="14">
        <f>D71+F71</f>
        <v>0</v>
      </c>
      <c r="I71" s="14">
        <f>E71+G71</f>
        <v>0</v>
      </c>
      <c r="J71" s="3"/>
      <c r="K71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1" bestFit="1" customWidth="1"/>
    <col min="2" max="2" width="48.8515625" style="1" bestFit="1" customWidth="1"/>
    <col min="4" max="4" width="0" style="10" hidden="1" customWidth="1"/>
  </cols>
  <sheetData>
    <row r="1" spans="1:3" ht="14.25">
      <c r="A1" s="2" t="s">
        <v>0</v>
      </c>
      <c r="B1" s="2" t="s">
        <v>1</v>
      </c>
      <c r="C1" s="3"/>
    </row>
    <row r="2" spans="1:3" ht="14.25">
      <c r="A2" s="2" t="s">
        <v>2</v>
      </c>
      <c r="B2" s="4" t="s">
        <v>3</v>
      </c>
      <c r="C2" s="3"/>
    </row>
    <row r="3" spans="1:3" ht="14.25">
      <c r="A3" s="2" t="s">
        <v>4</v>
      </c>
      <c r="B3" s="5" t="s">
        <v>5</v>
      </c>
      <c r="C3" s="3"/>
    </row>
    <row r="4" spans="1:3" ht="21">
      <c r="A4" s="2" t="s">
        <v>6</v>
      </c>
      <c r="B4" s="6" t="s">
        <v>7</v>
      </c>
      <c r="C4" s="3"/>
    </row>
    <row r="5" spans="1:3" ht="14.25">
      <c r="A5" s="2" t="s">
        <v>8</v>
      </c>
      <c r="B5" s="5" t="s">
        <v>9</v>
      </c>
      <c r="C5" s="3"/>
    </row>
    <row r="6" spans="1:3" ht="14.25">
      <c r="A6" s="2" t="s">
        <v>10</v>
      </c>
      <c r="B6" s="5" t="s">
        <v>11</v>
      </c>
      <c r="C6" s="3"/>
    </row>
    <row r="7" spans="1:3" ht="14.25">
      <c r="A7" s="2" t="s">
        <v>12</v>
      </c>
      <c r="B7" s="5" t="s">
        <v>13</v>
      </c>
      <c r="C7" s="3"/>
    </row>
    <row r="8" spans="1:3" ht="14.25">
      <c r="A8" s="2" t="s">
        <v>14</v>
      </c>
      <c r="B8" s="5" t="s">
        <v>11</v>
      </c>
      <c r="C8" s="3"/>
    </row>
    <row r="9" spans="1:3" ht="14.25">
      <c r="A9" s="2" t="s">
        <v>15</v>
      </c>
      <c r="B9" s="5" t="s">
        <v>16</v>
      </c>
      <c r="C9" s="3"/>
    </row>
    <row r="10" spans="1:3" ht="14.25">
      <c r="A10" s="2" t="s">
        <v>17</v>
      </c>
      <c r="B10" s="5" t="s">
        <v>18</v>
      </c>
      <c r="C10" s="3"/>
    </row>
    <row r="11" spans="1:3" ht="14.25">
      <c r="A11" s="2" t="s">
        <v>19</v>
      </c>
      <c r="B11" s="5" t="s">
        <v>20</v>
      </c>
      <c r="C11" s="3"/>
    </row>
    <row r="12" spans="1:3" ht="14.25">
      <c r="A12" s="2" t="s">
        <v>21</v>
      </c>
      <c r="B12" s="5" t="s">
        <v>22</v>
      </c>
      <c r="C12" s="3"/>
    </row>
    <row r="13" spans="1:3" ht="14.25">
      <c r="A13" s="2" t="s">
        <v>23</v>
      </c>
      <c r="B13" s="5" t="s">
        <v>11</v>
      </c>
      <c r="C13" s="3"/>
    </row>
    <row r="14" spans="1:3" ht="14.25">
      <c r="A14" s="2" t="s">
        <v>24</v>
      </c>
      <c r="B14" s="5" t="s">
        <v>25</v>
      </c>
      <c r="C14" s="3"/>
    </row>
    <row r="15" spans="1:3" ht="14.25">
      <c r="A15" s="2" t="s">
        <v>11</v>
      </c>
      <c r="B15" s="7" t="s">
        <v>11</v>
      </c>
      <c r="C15" s="3"/>
    </row>
    <row r="16" spans="1:3" ht="14.25">
      <c r="A16" s="2" t="s">
        <v>26</v>
      </c>
      <c r="B16" s="8" t="s">
        <v>27</v>
      </c>
      <c r="C16" s="3"/>
    </row>
    <row r="17" spans="1:3" ht="14.25">
      <c r="A17" s="2" t="s">
        <v>28</v>
      </c>
      <c r="B17" s="8" t="s">
        <v>29</v>
      </c>
      <c r="C17" s="3"/>
    </row>
    <row r="18" spans="1:3" ht="14.25">
      <c r="A18" s="2" t="s">
        <v>30</v>
      </c>
      <c r="B18" s="8" t="s">
        <v>31</v>
      </c>
      <c r="C18" s="3"/>
    </row>
    <row r="19" spans="1:3" ht="14.25">
      <c r="A19" s="2" t="s">
        <v>32</v>
      </c>
      <c r="B19" s="8" t="s">
        <v>33</v>
      </c>
      <c r="C19" s="3"/>
    </row>
    <row r="20" spans="1:3" ht="14.25">
      <c r="A20" s="2" t="s">
        <v>34</v>
      </c>
      <c r="B20" s="8" t="s">
        <v>33</v>
      </c>
      <c r="C20" s="3"/>
    </row>
    <row r="21" spans="1:3" ht="14.25">
      <c r="A21" s="2" t="s">
        <v>35</v>
      </c>
      <c r="B21" s="8" t="s">
        <v>33</v>
      </c>
      <c r="C21" s="3"/>
    </row>
    <row r="22" spans="1:3" ht="14.25">
      <c r="A22" s="2" t="s">
        <v>36</v>
      </c>
      <c r="B22" s="8" t="s">
        <v>33</v>
      </c>
      <c r="C22" s="3"/>
    </row>
    <row r="23" spans="1:3" ht="14.25">
      <c r="A23" s="2" t="s">
        <v>37</v>
      </c>
      <c r="B23" s="8" t="s">
        <v>33</v>
      </c>
      <c r="C23" s="3"/>
    </row>
    <row r="24" spans="1:3" ht="14.25">
      <c r="A24" s="2" t="s">
        <v>38</v>
      </c>
      <c r="B24" s="8" t="s">
        <v>33</v>
      </c>
      <c r="C24" s="3"/>
    </row>
    <row r="25" spans="1:3" ht="14.25">
      <c r="A25" s="2" t="s">
        <v>39</v>
      </c>
      <c r="B25" s="8" t="s">
        <v>33</v>
      </c>
      <c r="C25" s="3"/>
    </row>
    <row r="26" spans="1:3" ht="14.25">
      <c r="A26" s="2" t="s">
        <v>40</v>
      </c>
      <c r="B26" s="8" t="s">
        <v>41</v>
      </c>
      <c r="C26" s="3"/>
    </row>
    <row r="27" spans="1:3" ht="14.25">
      <c r="A27" s="2" t="s">
        <v>42</v>
      </c>
      <c r="B27" s="8" t="s">
        <v>33</v>
      </c>
      <c r="C27" s="3"/>
    </row>
    <row r="28" spans="1:3" ht="14.25">
      <c r="A28" s="2" t="s">
        <v>43</v>
      </c>
      <c r="B28" s="8" t="s">
        <v>33</v>
      </c>
      <c r="C28" s="3"/>
    </row>
    <row r="29" spans="1:3" ht="14.25">
      <c r="A29" s="2" t="s">
        <v>44</v>
      </c>
      <c r="B29" s="8" t="s">
        <v>33</v>
      </c>
      <c r="C29" s="3"/>
    </row>
    <row r="30" spans="1:3" ht="14.25">
      <c r="A30" s="2" t="s">
        <v>45</v>
      </c>
      <c r="B30" s="8" t="s">
        <v>33</v>
      </c>
      <c r="C30" s="3"/>
    </row>
    <row r="31" spans="1:3" ht="20.25">
      <c r="A31" s="9" t="s">
        <v>46</v>
      </c>
      <c r="B31" s="8" t="s">
        <v>47</v>
      </c>
      <c r="C31" s="3"/>
    </row>
    <row r="32" spans="1:3" ht="14.25">
      <c r="A32" s="2" t="s">
        <v>48</v>
      </c>
      <c r="B32" s="8" t="s">
        <v>49</v>
      </c>
      <c r="C32" s="3"/>
    </row>
    <row r="33" spans="1:3" ht="14.25">
      <c r="A33" s="2" t="s">
        <v>11</v>
      </c>
      <c r="B33" s="7" t="s">
        <v>11</v>
      </c>
      <c r="C33" s="3"/>
    </row>
    <row r="34" spans="1:2" ht="14.25">
      <c r="A34" s="1" t="s">
        <v>50</v>
      </c>
      <c r="B34" s="1">
        <v>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Pavlik</dc:creator>
  <cp:keywords/>
  <dc:description/>
  <cp:lastModifiedBy>Pavlik</cp:lastModifiedBy>
  <dcterms:created xsi:type="dcterms:W3CDTF">2018-01-10T21:36:33Z</dcterms:created>
  <dcterms:modified xsi:type="dcterms:W3CDTF">2018-01-11T13:03:53Z</dcterms:modified>
  <cp:category/>
  <cp:version/>
  <cp:contentType/>
  <cp:contentStatus/>
</cp:coreProperties>
</file>