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240" windowHeight="8070" activeTab="0"/>
  </bookViews>
  <sheets>
    <sheet name="úprava č.6" sheetId="1" r:id="rId1"/>
  </sheets>
  <externalReferences>
    <externalReference r:id="rId4"/>
  </externalReferences>
  <definedNames>
    <definedName name="_xlnm.Print_Area" localSheetId="0">'úprava č.6'!$A$1:$U$143</definedName>
  </definedNames>
  <calcPr fullCalcOnLoad="1"/>
</workbook>
</file>

<file path=xl/sharedStrings.xml><?xml version="1.0" encoding="utf-8"?>
<sst xmlns="http://schemas.openxmlformats.org/spreadsheetml/2006/main" count="114" uniqueCount="43">
  <si>
    <t>Péče o vzhled obcí a veřejnou zeleň</t>
  </si>
  <si>
    <t>Záležitosti prům.obch. a služeb</t>
  </si>
  <si>
    <t>volby</t>
  </si>
  <si>
    <t>vnitřní obchod,cestovní ruch</t>
  </si>
  <si>
    <t>Převody z vlastních fondů hosp.č.</t>
  </si>
  <si>
    <t>Rozpočtové příjmy</t>
  </si>
  <si>
    <t>Rozpočtové výdaje</t>
  </si>
  <si>
    <t>v tis. Kč</t>
  </si>
  <si>
    <t>neinf.dotace z reg.rad</t>
  </si>
  <si>
    <t>investiční transfery  od krajů</t>
  </si>
  <si>
    <t xml:space="preserve"> osadní výbory</t>
  </si>
  <si>
    <t>popl.a odvody v obl.životního prostř.</t>
  </si>
  <si>
    <t>ost. opatření pro krizové stavy</t>
  </si>
  <si>
    <t xml:space="preserve">invest.dotace </t>
  </si>
  <si>
    <t>%</t>
  </si>
  <si>
    <t>převody rozpočtových účtů</t>
  </si>
  <si>
    <t>Monitoring ochrany ovzduší</t>
  </si>
  <si>
    <t xml:space="preserve">komentář </t>
  </si>
  <si>
    <t>schválený</t>
  </si>
  <si>
    <t>rozpočet</t>
  </si>
  <si>
    <t>úprava</t>
  </si>
  <si>
    <t>č.1</t>
  </si>
  <si>
    <t>skutečnost</t>
  </si>
  <si>
    <t xml:space="preserve">úprava </t>
  </si>
  <si>
    <t>č.2</t>
  </si>
  <si>
    <t>celkem</t>
  </si>
  <si>
    <t>Obecné příjmy a výdaje z financování</t>
  </si>
  <si>
    <t xml:space="preserve">Odvod z výherních hracích přístrojů </t>
  </si>
  <si>
    <t>převody vl.fondům v rozpočtech území</t>
  </si>
  <si>
    <t>č.3</t>
  </si>
  <si>
    <t>upravený</t>
  </si>
  <si>
    <t>č.4</t>
  </si>
  <si>
    <t>č.5</t>
  </si>
  <si>
    <t>úřad práce - VPP</t>
  </si>
  <si>
    <t>Rozpočet města Dubá na rok 2012 - návrh úpravy č.6 ( v tis. Kč)</t>
  </si>
  <si>
    <t>č.6</t>
  </si>
  <si>
    <t>I.-XI.</t>
  </si>
  <si>
    <t>po úpr.č.6</t>
  </si>
  <si>
    <t>po úpr. č.6</t>
  </si>
  <si>
    <t>MŠ  dotace na pohádkový les</t>
  </si>
  <si>
    <t>Úpravu rozpočtu č. 6/2012 projednalo  MZ na veřejném jednání  dne 13. 12. 2012</t>
  </si>
  <si>
    <t>převod dotace  na VPP</t>
  </si>
  <si>
    <t>převod dotace pro MŠ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</si>
</sst>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51">
    <xf numFmtId="0" fontId="0" fillId="0" borderId="0" xfId="0" applyAlignment="1">
      <alignment/>
    </xf>
    <xf numFmtId="49" fontId="1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left"/>
      <protection/>
    </xf>
    <xf numFmtId="0" fontId="1" fillId="32" borderId="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4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4" borderId="1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32" borderId="0" xfId="0" applyFill="1" applyAlignment="1">
      <alignment/>
    </xf>
    <xf numFmtId="0" fontId="0" fillId="4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 wrapText="1"/>
      <protection locked="0"/>
    </xf>
    <xf numFmtId="0" fontId="0" fillId="4" borderId="10" xfId="0" applyFill="1" applyBorder="1" applyAlignment="1">
      <alignment/>
    </xf>
    <xf numFmtId="0" fontId="7" fillId="0" borderId="11" xfId="0" applyFont="1" applyBorder="1" applyAlignment="1">
      <alignment/>
    </xf>
    <xf numFmtId="1" fontId="1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" fillId="0" borderId="16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0" fontId="1" fillId="4" borderId="16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2" fillId="33" borderId="18" xfId="0" applyFont="1" applyFill="1" applyBorder="1" applyAlignment="1" applyProtection="1">
      <alignment/>
      <protection/>
    </xf>
    <xf numFmtId="0" fontId="0" fillId="33" borderId="18" xfId="0" applyFill="1" applyBorder="1" applyAlignment="1">
      <alignment/>
    </xf>
    <xf numFmtId="0" fontId="2" fillId="33" borderId="19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/>
      <protection/>
    </xf>
    <xf numFmtId="0" fontId="0" fillId="3" borderId="18" xfId="0" applyFill="1" applyBorder="1" applyAlignment="1">
      <alignment/>
    </xf>
    <xf numFmtId="0" fontId="2" fillId="0" borderId="20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 wrapText="1"/>
      <protection locked="0"/>
    </xf>
    <xf numFmtId="0" fontId="1" fillId="4" borderId="17" xfId="0" applyFont="1" applyFill="1" applyBorder="1" applyAlignment="1" applyProtection="1">
      <alignment/>
      <protection/>
    </xf>
    <xf numFmtId="0" fontId="2" fillId="4" borderId="18" xfId="0" applyFont="1" applyFill="1" applyBorder="1" applyAlignment="1" applyProtection="1">
      <alignment/>
      <protection/>
    </xf>
    <xf numFmtId="0" fontId="3" fillId="4" borderId="18" xfId="0" applyFont="1" applyFill="1" applyBorder="1" applyAlignment="1" applyProtection="1">
      <alignment/>
      <protection/>
    </xf>
    <xf numFmtId="0" fontId="0" fillId="4" borderId="18" xfId="0" applyFill="1" applyBorder="1" applyAlignment="1">
      <alignment/>
    </xf>
    <xf numFmtId="0" fontId="2" fillId="4" borderId="20" xfId="0" applyFont="1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33" borderId="21" xfId="0" applyFill="1" applyBorder="1" applyAlignment="1">
      <alignment/>
    </xf>
    <xf numFmtId="0" fontId="0" fillId="4" borderId="0" xfId="0" applyFill="1" applyBorder="1" applyAlignment="1">
      <alignment/>
    </xf>
    <xf numFmtId="0" fontId="2" fillId="4" borderId="0" xfId="0" applyFont="1" applyFill="1" applyBorder="1" applyAlignment="1" applyProtection="1">
      <alignment/>
      <protection/>
    </xf>
    <xf numFmtId="0" fontId="2" fillId="4" borderId="22" xfId="0" applyFont="1" applyFill="1" applyBorder="1" applyAlignment="1" applyProtection="1">
      <alignment/>
      <protection/>
    </xf>
    <xf numFmtId="0" fontId="0" fillId="4" borderId="22" xfId="0" applyFill="1" applyBorder="1" applyAlignment="1">
      <alignment/>
    </xf>
    <xf numFmtId="0" fontId="2" fillId="3" borderId="23" xfId="0" applyFont="1" applyFill="1" applyBorder="1" applyAlignment="1" applyProtection="1">
      <alignment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19" xfId="0" applyFont="1" applyFill="1" applyBorder="1" applyAlignment="1" applyProtection="1">
      <alignment/>
      <protection/>
    </xf>
    <xf numFmtId="0" fontId="2" fillId="0" borderId="26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33" borderId="16" xfId="0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0" fillId="33" borderId="24" xfId="0" applyFill="1" applyBorder="1" applyAlignment="1">
      <alignment/>
    </xf>
    <xf numFmtId="0" fontId="7" fillId="0" borderId="10" xfId="0" applyFont="1" applyBorder="1" applyAlignment="1">
      <alignment/>
    </xf>
    <xf numFmtId="0" fontId="0" fillId="4" borderId="21" xfId="0" applyFill="1" applyBorder="1" applyAlignment="1">
      <alignment/>
    </xf>
    <xf numFmtId="0" fontId="0" fillId="0" borderId="29" xfId="0" applyBorder="1" applyAlignment="1">
      <alignment/>
    </xf>
    <xf numFmtId="0" fontId="2" fillId="33" borderId="23" xfId="0" applyFont="1" applyFill="1" applyBorder="1" applyAlignment="1" applyProtection="1">
      <alignment/>
      <protection/>
    </xf>
    <xf numFmtId="0" fontId="1" fillId="33" borderId="30" xfId="0" applyFont="1" applyFill="1" applyBorder="1" applyAlignment="1" applyProtection="1">
      <alignment/>
      <protection/>
    </xf>
    <xf numFmtId="0" fontId="0" fillId="0" borderId="31" xfId="0" applyBorder="1" applyAlignment="1">
      <alignment/>
    </xf>
    <xf numFmtId="0" fontId="2" fillId="0" borderId="31" xfId="0" applyFont="1" applyFill="1" applyBorder="1" applyAlignment="1" applyProtection="1">
      <alignment/>
      <protection/>
    </xf>
    <xf numFmtId="0" fontId="1" fillId="33" borderId="32" xfId="0" applyFont="1" applyFill="1" applyBorder="1" applyAlignment="1" applyProtection="1">
      <alignment/>
      <protection/>
    </xf>
    <xf numFmtId="0" fontId="0" fillId="33" borderId="12" xfId="0" applyFill="1" applyBorder="1" applyAlignment="1">
      <alignment/>
    </xf>
    <xf numFmtId="0" fontId="7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11" xfId="0" applyBorder="1" applyAlignment="1">
      <alignment wrapText="1"/>
    </xf>
    <xf numFmtId="0" fontId="2" fillId="0" borderId="34" xfId="0" applyFont="1" applyFill="1" applyBorder="1" applyAlignment="1" applyProtection="1">
      <alignment/>
      <protection/>
    </xf>
    <xf numFmtId="0" fontId="3" fillId="0" borderId="29" xfId="0" applyFont="1" applyFill="1" applyBorder="1" applyAlignment="1" applyProtection="1">
      <alignment/>
      <protection/>
    </xf>
    <xf numFmtId="0" fontId="0" fillId="33" borderId="35" xfId="0" applyFill="1" applyBorder="1" applyAlignment="1">
      <alignment/>
    </xf>
    <xf numFmtId="0" fontId="2" fillId="4" borderId="29" xfId="0" applyFont="1" applyFill="1" applyBorder="1" applyAlignment="1" applyProtection="1">
      <alignment/>
      <protection/>
    </xf>
    <xf numFmtId="0" fontId="2" fillId="34" borderId="36" xfId="0" applyFont="1" applyFill="1" applyBorder="1" applyAlignment="1" applyProtection="1">
      <alignment/>
      <protection/>
    </xf>
    <xf numFmtId="3" fontId="3" fillId="34" borderId="37" xfId="0" applyNumberFormat="1" applyFont="1" applyFill="1" applyBorder="1" applyAlignment="1" applyProtection="1">
      <alignment/>
      <protection/>
    </xf>
    <xf numFmtId="0" fontId="0" fillId="0" borderId="33" xfId="0" applyFont="1" applyBorder="1" applyAlignment="1">
      <alignment/>
    </xf>
    <xf numFmtId="0" fontId="7" fillId="0" borderId="13" xfId="0" applyFont="1" applyBorder="1" applyAlignment="1">
      <alignment/>
    </xf>
    <xf numFmtId="49" fontId="0" fillId="0" borderId="11" xfId="0" applyNumberFormat="1" applyBorder="1" applyAlignment="1">
      <alignment/>
    </xf>
    <xf numFmtId="49" fontId="0" fillId="0" borderId="33" xfId="0" applyNumberFormat="1" applyFont="1" applyBorder="1" applyAlignment="1">
      <alignment/>
    </xf>
    <xf numFmtId="0" fontId="0" fillId="4" borderId="31" xfId="0" applyFill="1" applyBorder="1" applyAlignment="1">
      <alignment/>
    </xf>
    <xf numFmtId="0" fontId="2" fillId="4" borderId="31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1" fontId="2" fillId="4" borderId="10" xfId="0" applyNumberFormat="1" applyFont="1" applyFill="1" applyBorder="1" applyAlignment="1" applyProtection="1">
      <alignment/>
      <protection/>
    </xf>
    <xf numFmtId="1" fontId="1" fillId="33" borderId="32" xfId="0" applyNumberFormat="1" applyFont="1" applyFill="1" applyBorder="1" applyAlignment="1" applyProtection="1">
      <alignment/>
      <protection/>
    </xf>
    <xf numFmtId="0" fontId="4" fillId="4" borderId="38" xfId="0" applyFont="1" applyFill="1" applyBorder="1" applyAlignment="1" applyProtection="1">
      <alignment/>
      <protection/>
    </xf>
    <xf numFmtId="3" fontId="0" fillId="0" borderId="10" xfId="0" applyNumberFormat="1" applyBorder="1" applyAlignment="1">
      <alignment/>
    </xf>
    <xf numFmtId="0" fontId="0" fillId="33" borderId="28" xfId="0" applyFill="1" applyBorder="1" applyAlignment="1">
      <alignment/>
    </xf>
    <xf numFmtId="0" fontId="3" fillId="3" borderId="26" xfId="0" applyFont="1" applyFill="1" applyBorder="1" applyAlignment="1" applyProtection="1">
      <alignment/>
      <protection/>
    </xf>
    <xf numFmtId="0" fontId="2" fillId="4" borderId="26" xfId="0" applyFont="1" applyFill="1" applyBorder="1" applyAlignment="1" applyProtection="1">
      <alignment/>
      <protection/>
    </xf>
    <xf numFmtId="0" fontId="3" fillId="4" borderId="26" xfId="0" applyFont="1" applyFill="1" applyBorder="1" applyAlignment="1" applyProtection="1">
      <alignment/>
      <protection/>
    </xf>
    <xf numFmtId="0" fontId="0" fillId="4" borderId="16" xfId="0" applyFill="1" applyBorder="1" applyAlignment="1">
      <alignment/>
    </xf>
    <xf numFmtId="0" fontId="0" fillId="4" borderId="24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24" xfId="0" applyFill="1" applyBorder="1" applyAlignment="1">
      <alignment/>
    </xf>
    <xf numFmtId="1" fontId="8" fillId="0" borderId="10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1" fontId="8" fillId="0" borderId="31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39" xfId="0" applyBorder="1" applyAlignment="1">
      <alignment/>
    </xf>
    <xf numFmtId="0" fontId="3" fillId="0" borderId="40" xfId="0" applyFont="1" applyFill="1" applyBorder="1" applyAlignment="1" applyProtection="1">
      <alignment/>
      <protection/>
    </xf>
    <xf numFmtId="0" fontId="3" fillId="0" borderId="31" xfId="0" applyFont="1" applyFill="1" applyBorder="1" applyAlignment="1" applyProtection="1">
      <alignment/>
      <protection/>
    </xf>
    <xf numFmtId="0" fontId="3" fillId="0" borderId="38" xfId="0" applyFont="1" applyFill="1" applyBorder="1" applyAlignment="1" applyProtection="1">
      <alignment/>
      <protection/>
    </xf>
    <xf numFmtId="0" fontId="2" fillId="0" borderId="41" xfId="0" applyFont="1" applyFill="1" applyBorder="1" applyAlignment="1" applyProtection="1">
      <alignment/>
      <protection/>
    </xf>
    <xf numFmtId="0" fontId="9" fillId="0" borderId="0" xfId="0" applyFont="1" applyBorder="1" applyAlignment="1">
      <alignment/>
    </xf>
    <xf numFmtId="1" fontId="1" fillId="0" borderId="19" xfId="0" applyNumberFormat="1" applyFont="1" applyFill="1" applyBorder="1" applyAlignment="1" applyProtection="1">
      <alignment horizontal="right"/>
      <protection/>
    </xf>
    <xf numFmtId="0" fontId="1" fillId="33" borderId="42" xfId="0" applyFont="1" applyFill="1" applyBorder="1" applyAlignment="1" applyProtection="1">
      <alignment/>
      <protection/>
    </xf>
    <xf numFmtId="1" fontId="2" fillId="0" borderId="43" xfId="0" applyNumberFormat="1" applyFont="1" applyFill="1" applyBorder="1" applyAlignment="1" applyProtection="1">
      <alignment horizontal="right"/>
      <protection/>
    </xf>
    <xf numFmtId="0" fontId="2" fillId="33" borderId="44" xfId="0" applyFont="1" applyFill="1" applyBorder="1" applyAlignment="1" applyProtection="1">
      <alignment/>
      <protection/>
    </xf>
    <xf numFmtId="0" fontId="2" fillId="33" borderId="17" xfId="0" applyFont="1" applyFill="1" applyBorder="1" applyAlignment="1" applyProtection="1">
      <alignment/>
      <protection/>
    </xf>
    <xf numFmtId="0" fontId="0" fillId="0" borderId="45" xfId="0" applyBorder="1" applyAlignment="1">
      <alignment/>
    </xf>
    <xf numFmtId="3" fontId="3" fillId="33" borderId="16" xfId="0" applyNumberFormat="1" applyFont="1" applyFill="1" applyBorder="1" applyAlignment="1" applyProtection="1">
      <alignment/>
      <protection/>
    </xf>
    <xf numFmtId="0" fontId="1" fillId="3" borderId="42" xfId="0" applyFont="1" applyFill="1" applyBorder="1" applyAlignment="1" applyProtection="1">
      <alignment/>
      <protection/>
    </xf>
    <xf numFmtId="0" fontId="2" fillId="0" borderId="43" xfId="0" applyFont="1" applyFill="1" applyBorder="1" applyAlignment="1" applyProtection="1">
      <alignment/>
      <protection/>
    </xf>
    <xf numFmtId="0" fontId="2" fillId="0" borderId="43" xfId="0" applyFont="1" applyFill="1" applyBorder="1" applyAlignment="1" applyProtection="1">
      <alignment wrapText="1"/>
      <protection locked="0"/>
    </xf>
    <xf numFmtId="0" fontId="2" fillId="0" borderId="46" xfId="0" applyFont="1" applyFill="1" applyBorder="1" applyAlignment="1" applyProtection="1">
      <alignment/>
      <protection/>
    </xf>
    <xf numFmtId="0" fontId="2" fillId="3" borderId="17" xfId="0" applyFont="1" applyFill="1" applyBorder="1" applyAlignment="1" applyProtection="1">
      <alignment/>
      <protection/>
    </xf>
    <xf numFmtId="0" fontId="3" fillId="3" borderId="18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1" fontId="8" fillId="0" borderId="16" xfId="0" applyNumberFormat="1" applyFont="1" applyBorder="1" applyAlignment="1">
      <alignment/>
    </xf>
    <xf numFmtId="0" fontId="0" fillId="0" borderId="47" xfId="0" applyBorder="1" applyAlignment="1">
      <alignment/>
    </xf>
    <xf numFmtId="0" fontId="3" fillId="3" borderId="16" xfId="0" applyFont="1" applyFill="1" applyBorder="1" applyAlignment="1" applyProtection="1">
      <alignment/>
      <protection/>
    </xf>
    <xf numFmtId="0" fontId="1" fillId="3" borderId="32" xfId="0" applyFont="1" applyFill="1" applyBorder="1" applyAlignment="1" applyProtection="1">
      <alignment/>
      <protection/>
    </xf>
    <xf numFmtId="0" fontId="1" fillId="3" borderId="24" xfId="0" applyFont="1" applyFill="1" applyBorder="1" applyAlignment="1" applyProtection="1">
      <alignment/>
      <protection/>
    </xf>
    <xf numFmtId="0" fontId="1" fillId="3" borderId="48" xfId="0" applyFont="1" applyFill="1" applyBorder="1" applyAlignment="1" applyProtection="1">
      <alignment/>
      <protection/>
    </xf>
    <xf numFmtId="0" fontId="0" fillId="4" borderId="49" xfId="0" applyFill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3" fontId="0" fillId="4" borderId="31" xfId="0" applyNumberFormat="1" applyFill="1" applyBorder="1" applyAlignment="1">
      <alignment/>
    </xf>
    <xf numFmtId="3" fontId="2" fillId="4" borderId="31" xfId="0" applyNumberFormat="1" applyFont="1" applyFill="1" applyBorder="1" applyAlignment="1" applyProtection="1">
      <alignment/>
      <protection/>
    </xf>
    <xf numFmtId="3" fontId="1" fillId="4" borderId="10" xfId="0" applyNumberFormat="1" applyFont="1" applyFill="1" applyBorder="1" applyAlignment="1" applyProtection="1">
      <alignment/>
      <protection/>
    </xf>
    <xf numFmtId="1" fontId="7" fillId="0" borderId="50" xfId="0" applyNumberFormat="1" applyFont="1" applyBorder="1" applyAlignment="1">
      <alignment/>
    </xf>
    <xf numFmtId="0" fontId="2" fillId="4" borderId="34" xfId="0" applyFont="1" applyFill="1" applyBorder="1" applyAlignment="1" applyProtection="1">
      <alignment/>
      <protection/>
    </xf>
    <xf numFmtId="0" fontId="1" fillId="4" borderId="29" xfId="0" applyFont="1" applyFill="1" applyBorder="1" applyAlignment="1" applyProtection="1">
      <alignment/>
      <protection/>
    </xf>
    <xf numFmtId="3" fontId="1" fillId="4" borderId="29" xfId="0" applyNumberFormat="1" applyFont="1" applyFill="1" applyBorder="1" applyAlignment="1" applyProtection="1">
      <alignment/>
      <protection/>
    </xf>
    <xf numFmtId="0" fontId="1" fillId="4" borderId="51" xfId="0" applyFont="1" applyFill="1" applyBorder="1" applyAlignment="1" applyProtection="1">
      <alignment/>
      <protection/>
    </xf>
    <xf numFmtId="49" fontId="2" fillId="34" borderId="36" xfId="0" applyNumberFormat="1" applyFont="1" applyFill="1" applyBorder="1" applyAlignment="1" applyProtection="1">
      <alignment/>
      <protection/>
    </xf>
    <xf numFmtId="0" fontId="0" fillId="34" borderId="52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53" xfId="0" applyFill="1" applyBorder="1" applyAlignment="1">
      <alignment/>
    </xf>
    <xf numFmtId="0" fontId="2" fillId="0" borderId="54" xfId="0" applyFont="1" applyFill="1" applyBorder="1" applyAlignment="1" applyProtection="1">
      <alignment/>
      <protection/>
    </xf>
    <xf numFmtId="0" fontId="2" fillId="3" borderId="44" xfId="0" applyFont="1" applyFill="1" applyBorder="1" applyAlignment="1" applyProtection="1">
      <alignment/>
      <protection/>
    </xf>
    <xf numFmtId="0" fontId="2" fillId="3" borderId="41" xfId="0" applyFont="1" applyFill="1" applyBorder="1" applyAlignment="1" applyProtection="1">
      <alignment/>
      <protection/>
    </xf>
    <xf numFmtId="1" fontId="8" fillId="3" borderId="16" xfId="0" applyNumberFormat="1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" borderId="18" xfId="0" applyFont="1" applyFill="1" applyBorder="1" applyAlignment="1">
      <alignment/>
    </xf>
    <xf numFmtId="0" fontId="7" fillId="4" borderId="18" xfId="0" applyFont="1" applyFill="1" applyBorder="1" applyAlignment="1">
      <alignment/>
    </xf>
    <xf numFmtId="1" fontId="1" fillId="4" borderId="29" xfId="0" applyNumberFormat="1" applyFont="1" applyFill="1" applyBorder="1" applyAlignment="1" applyProtection="1">
      <alignment/>
      <protection/>
    </xf>
    <xf numFmtId="1" fontId="8" fillId="4" borderId="16" xfId="0" applyNumberFormat="1" applyFont="1" applyFill="1" applyBorder="1" applyAlignment="1">
      <alignment/>
    </xf>
    <xf numFmtId="1" fontId="8" fillId="33" borderId="16" xfId="0" applyNumberFormat="1" applyFont="1" applyFill="1" applyBorder="1" applyAlignment="1">
      <alignment/>
    </xf>
    <xf numFmtId="0" fontId="0" fillId="0" borderId="13" xfId="0" applyBorder="1" applyAlignment="1" applyProtection="1">
      <alignment wrapText="1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1" fillId="4" borderId="55" xfId="0" applyFont="1" applyFill="1" applyBorder="1" applyAlignment="1" applyProtection="1">
      <alignment/>
      <protection/>
    </xf>
    <xf numFmtId="0" fontId="0" fillId="32" borderId="56" xfId="0" applyFill="1" applyBorder="1" applyAlignment="1">
      <alignment/>
    </xf>
    <xf numFmtId="0" fontId="0" fillId="32" borderId="21" xfId="0" applyFill="1" applyBorder="1" applyAlignment="1">
      <alignment/>
    </xf>
    <xf numFmtId="0" fontId="0" fillId="32" borderId="57" xfId="0" applyFill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2" fillId="0" borderId="59" xfId="0" applyFont="1" applyFill="1" applyBorder="1" applyAlignment="1" applyProtection="1">
      <alignment/>
      <protection/>
    </xf>
    <xf numFmtId="0" fontId="0" fillId="0" borderId="59" xfId="0" applyFont="1" applyBorder="1" applyAlignment="1">
      <alignment/>
    </xf>
    <xf numFmtId="0" fontId="0" fillId="0" borderId="60" xfId="0" applyBorder="1" applyAlignment="1">
      <alignment/>
    </xf>
    <xf numFmtId="0" fontId="0" fillId="0" borderId="26" xfId="0" applyBorder="1" applyAlignment="1">
      <alignment/>
    </xf>
    <xf numFmtId="1" fontId="8" fillId="0" borderId="26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0" fontId="0" fillId="33" borderId="49" xfId="0" applyFill="1" applyBorder="1" applyAlignment="1">
      <alignment/>
    </xf>
    <xf numFmtId="0" fontId="7" fillId="33" borderId="16" xfId="0" applyFont="1" applyFill="1" applyBorder="1" applyAlignment="1">
      <alignment/>
    </xf>
    <xf numFmtId="0" fontId="0" fillId="33" borderId="61" xfId="0" applyFill="1" applyBorder="1" applyAlignment="1">
      <alignment/>
    </xf>
    <xf numFmtId="0" fontId="2" fillId="4" borderId="41" xfId="0" applyFont="1" applyFill="1" applyBorder="1" applyAlignment="1" applyProtection="1">
      <alignment/>
      <protection/>
    </xf>
    <xf numFmtId="1" fontId="2" fillId="4" borderId="26" xfId="0" applyNumberFormat="1" applyFont="1" applyFill="1" applyBorder="1" applyAlignment="1" applyProtection="1">
      <alignment/>
      <protection/>
    </xf>
    <xf numFmtId="3" fontId="1" fillId="4" borderId="26" xfId="0" applyNumberFormat="1" applyFont="1" applyFill="1" applyBorder="1" applyAlignment="1" applyProtection="1">
      <alignment/>
      <protection/>
    </xf>
    <xf numFmtId="0" fontId="2" fillId="4" borderId="62" xfId="0" applyFont="1" applyFill="1" applyBorder="1" applyAlignment="1" applyProtection="1">
      <alignment/>
      <protection/>
    </xf>
    <xf numFmtId="0" fontId="1" fillId="4" borderId="23" xfId="0" applyFont="1" applyFill="1" applyBorder="1" applyAlignment="1" applyProtection="1">
      <alignment/>
      <protection/>
    </xf>
    <xf numFmtId="0" fontId="2" fillId="4" borderId="30" xfId="0" applyFont="1" applyFill="1" applyBorder="1" applyAlignment="1" applyProtection="1">
      <alignment/>
      <protection/>
    </xf>
    <xf numFmtId="0" fontId="3" fillId="4" borderId="30" xfId="0" applyFont="1" applyFill="1" applyBorder="1" applyAlignment="1" applyProtection="1">
      <alignment/>
      <protection/>
    </xf>
    <xf numFmtId="0" fontId="7" fillId="4" borderId="16" xfId="0" applyFont="1" applyFill="1" applyBorder="1" applyAlignment="1">
      <alignment/>
    </xf>
    <xf numFmtId="0" fontId="0" fillId="4" borderId="61" xfId="0" applyFill="1" applyBorder="1" applyAlignment="1">
      <alignment/>
    </xf>
    <xf numFmtId="0" fontId="2" fillId="0" borderId="63" xfId="0" applyFont="1" applyFill="1" applyBorder="1" applyAlignment="1" applyProtection="1">
      <alignment/>
      <protection/>
    </xf>
    <xf numFmtId="1" fontId="7" fillId="0" borderId="26" xfId="0" applyNumberFormat="1" applyFont="1" applyBorder="1" applyAlignment="1">
      <alignment/>
    </xf>
    <xf numFmtId="2" fontId="0" fillId="0" borderId="26" xfId="0" applyNumberFormat="1" applyBorder="1" applyAlignment="1">
      <alignment/>
    </xf>
    <xf numFmtId="0" fontId="0" fillId="3" borderId="49" xfId="0" applyFill="1" applyBorder="1" applyAlignment="1">
      <alignment/>
    </xf>
    <xf numFmtId="0" fontId="1" fillId="3" borderId="44" xfId="0" applyFont="1" applyFill="1" applyBorder="1" applyAlignment="1" applyProtection="1">
      <alignment/>
      <protection/>
    </xf>
    <xf numFmtId="0" fontId="3" fillId="3" borderId="30" xfId="0" applyFont="1" applyFill="1" applyBorder="1" applyAlignment="1" applyProtection="1">
      <alignment/>
      <protection/>
    </xf>
    <xf numFmtId="0" fontId="7" fillId="3" borderId="16" xfId="0" applyFont="1" applyFill="1" applyBorder="1" applyAlignment="1">
      <alignment/>
    </xf>
    <xf numFmtId="0" fontId="0" fillId="3" borderId="61" xfId="0" applyFill="1" applyBorder="1" applyAlignment="1">
      <alignment/>
    </xf>
    <xf numFmtId="0" fontId="2" fillId="3" borderId="63" xfId="0" applyFont="1" applyFill="1" applyBorder="1" applyAlignment="1" applyProtection="1">
      <alignment/>
      <protection/>
    </xf>
    <xf numFmtId="0" fontId="0" fillId="3" borderId="30" xfId="0" applyFill="1" applyBorder="1" applyAlignment="1">
      <alignment/>
    </xf>
    <xf numFmtId="0" fontId="0" fillId="3" borderId="26" xfId="0" applyFill="1" applyBorder="1" applyAlignment="1">
      <alignment/>
    </xf>
    <xf numFmtId="0" fontId="7" fillId="3" borderId="26" xfId="0" applyFont="1" applyFill="1" applyBorder="1" applyAlignment="1">
      <alignment/>
    </xf>
    <xf numFmtId="0" fontId="1" fillId="3" borderId="36" xfId="0" applyFont="1" applyFill="1" applyBorder="1" applyAlignment="1" applyProtection="1">
      <alignment/>
      <protection/>
    </xf>
    <xf numFmtId="0" fontId="2" fillId="3" borderId="64" xfId="0" applyFont="1" applyFill="1" applyBorder="1" applyAlignment="1" applyProtection="1">
      <alignment/>
      <protection/>
    </xf>
    <xf numFmtId="0" fontId="3" fillId="3" borderId="52" xfId="0" applyFont="1" applyFill="1" applyBorder="1" applyAlignment="1" applyProtection="1">
      <alignment/>
      <protection/>
    </xf>
    <xf numFmtId="0" fontId="0" fillId="3" borderId="52" xfId="0" applyFill="1" applyBorder="1" applyAlignment="1">
      <alignment/>
    </xf>
    <xf numFmtId="0" fontId="0" fillId="3" borderId="37" xfId="0" applyFill="1" applyBorder="1" applyAlignment="1">
      <alignment/>
    </xf>
    <xf numFmtId="0" fontId="7" fillId="3" borderId="52" xfId="0" applyFont="1" applyFill="1" applyBorder="1" applyAlignment="1">
      <alignment/>
    </xf>
    <xf numFmtId="0" fontId="0" fillId="3" borderId="53" xfId="0" applyFill="1" applyBorder="1" applyAlignment="1">
      <alignment/>
    </xf>
    <xf numFmtId="1" fontId="2" fillId="0" borderId="63" xfId="0" applyNumberFormat="1" applyFont="1" applyFill="1" applyBorder="1" applyAlignment="1" applyProtection="1">
      <alignment horizontal="right"/>
      <protection/>
    </xf>
    <xf numFmtId="0" fontId="0" fillId="0" borderId="40" xfId="0" applyBorder="1" applyAlignment="1">
      <alignment/>
    </xf>
    <xf numFmtId="1" fontId="8" fillId="0" borderId="40" xfId="0" applyNumberFormat="1" applyFont="1" applyBorder="1" applyAlignment="1">
      <alignment/>
    </xf>
    <xf numFmtId="3" fontId="7" fillId="0" borderId="40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0" fontId="1" fillId="33" borderId="44" xfId="0" applyFont="1" applyFill="1" applyBorder="1" applyAlignment="1" applyProtection="1">
      <alignment/>
      <protection/>
    </xf>
    <xf numFmtId="0" fontId="2" fillId="33" borderId="30" xfId="0" applyFont="1" applyFill="1" applyBorder="1" applyAlignment="1" applyProtection="1">
      <alignment/>
      <protection/>
    </xf>
    <xf numFmtId="0" fontId="0" fillId="3" borderId="52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65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6" xfId="0" applyFont="1" applyBorder="1" applyAlignment="1">
      <alignment/>
    </xf>
    <xf numFmtId="0" fontId="0" fillId="33" borderId="55" xfId="0" applyFill="1" applyBorder="1" applyAlignment="1">
      <alignment horizontal="center"/>
    </xf>
    <xf numFmtId="0" fontId="0" fillId="33" borderId="66" xfId="0" applyFill="1" applyBorder="1" applyAlignment="1">
      <alignment horizontal="center"/>
    </xf>
    <xf numFmtId="0" fontId="0" fillId="33" borderId="67" xfId="0" applyFill="1" applyBorder="1" applyAlignment="1">
      <alignment horizontal="center"/>
    </xf>
    <xf numFmtId="0" fontId="0" fillId="0" borderId="65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68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33" borderId="18" xfId="0" applyFill="1" applyBorder="1" applyAlignment="1">
      <alignment horizontal="center"/>
    </xf>
    <xf numFmtId="0" fontId="0" fillId="0" borderId="68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3" borderId="52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centrum.cz/Documents%20and%20Settings\Ucetni\Dokumenty\rozpo&#269;ty\Rozpo&#269;et%20IV%20Dub&#225;%202005%20V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ke schválení"/>
      <sheetName val="podrobný rozpočet 2004"/>
    </sheetNames>
    <sheetDataSet>
      <sheetData sheetId="1">
        <row r="6">
          <cell r="B6" t="str">
            <v>Rozpočtové příjmy</v>
          </cell>
        </row>
        <row r="7">
          <cell r="D7" t="str">
            <v>Pol</v>
          </cell>
          <cell r="E7" t="str">
            <v>Popis</v>
          </cell>
        </row>
        <row r="8">
          <cell r="D8">
            <v>1111</v>
          </cell>
          <cell r="E8" t="str">
            <v>Daň z příjmu fyz. osob ze záv. Čin.</v>
          </cell>
        </row>
        <row r="9">
          <cell r="D9">
            <v>1112</v>
          </cell>
          <cell r="E9" t="str">
            <v>Daň z příjmu fyz. osob ze OSVC</v>
          </cell>
        </row>
        <row r="10">
          <cell r="D10">
            <v>1113</v>
          </cell>
          <cell r="E10" t="str">
            <v>Daň z příjmu fyz. osob z kap.</v>
          </cell>
        </row>
        <row r="11">
          <cell r="D11">
            <v>1121</v>
          </cell>
          <cell r="E11" t="str">
            <v>Daň z příjmu právnických osob</v>
          </cell>
        </row>
        <row r="12">
          <cell r="D12">
            <v>1122</v>
          </cell>
          <cell r="E12" t="str">
            <v>Daň z příjmu pravnických osob za obce</v>
          </cell>
        </row>
        <row r="13">
          <cell r="D13">
            <v>1211</v>
          </cell>
          <cell r="E13" t="str">
            <v>Daň z přidané hodnoty</v>
          </cell>
        </row>
        <row r="14">
          <cell r="D14">
            <v>1332</v>
          </cell>
          <cell r="E14" t="str">
            <v>Poplatky za vypouštění škodlivin</v>
          </cell>
        </row>
        <row r="15">
          <cell r="E15" t="str">
            <v>Poplatky za odnětí lesní půdy</v>
          </cell>
        </row>
        <row r="17">
          <cell r="E17" t="str">
            <v>Poplatek za komunální odpad</v>
          </cell>
        </row>
        <row r="18">
          <cell r="D18">
            <v>1341</v>
          </cell>
          <cell r="E18" t="str">
            <v>Poplatek ze psů</v>
          </cell>
        </row>
        <row r="19">
          <cell r="D19">
            <v>1342</v>
          </cell>
          <cell r="E19" t="str">
            <v>Pobytové poplatky</v>
          </cell>
        </row>
        <row r="20">
          <cell r="D20">
            <v>1343</v>
          </cell>
          <cell r="E20" t="str">
            <v>Poplatek za užívání veř. Prostranství</v>
          </cell>
        </row>
        <row r="21">
          <cell r="D21">
            <v>1344</v>
          </cell>
          <cell r="E21" t="str">
            <v>Poplatek ze vstupného</v>
          </cell>
        </row>
        <row r="22">
          <cell r="D22">
            <v>1345</v>
          </cell>
          <cell r="E22" t="str">
            <v>Poplatek z ubytovacích kapacit</v>
          </cell>
        </row>
        <row r="23">
          <cell r="E23" t="str">
            <v>Poplatek za provozovaný hrací přístroj</v>
          </cell>
        </row>
        <row r="24">
          <cell r="D24">
            <v>1361</v>
          </cell>
          <cell r="E24" t="str">
            <v>Správní poplatky</v>
          </cell>
        </row>
        <row r="25">
          <cell r="D25">
            <v>1511</v>
          </cell>
          <cell r="E25" t="str">
            <v>Daň z nemovitostí</v>
          </cell>
        </row>
        <row r="26">
          <cell r="D26">
            <v>2460</v>
          </cell>
          <cell r="E26" t="str">
            <v>Splátky půjček od obyvatelstva</v>
          </cell>
        </row>
        <row r="27">
          <cell r="D27">
            <v>4111</v>
          </cell>
          <cell r="E27" t="str">
            <v>Neinvest. přijaté dotace z všeob. pokl. správy</v>
          </cell>
        </row>
        <row r="28">
          <cell r="D28">
            <v>4112</v>
          </cell>
          <cell r="E28" t="str">
            <v>Neinv. Přij. dot. ze SR v rámci SDV</v>
          </cell>
        </row>
        <row r="29">
          <cell r="E29" t="str">
            <v>Ostatní dotace</v>
          </cell>
        </row>
        <row r="30">
          <cell r="D30">
            <v>4121</v>
          </cell>
          <cell r="E30" t="str">
            <v>neivestiční přijaté dotace od obcí</v>
          </cell>
        </row>
        <row r="31">
          <cell r="D31">
            <v>4122</v>
          </cell>
          <cell r="E31" t="str">
            <v>neinvestiční přijaté dotace od krajů</v>
          </cell>
        </row>
        <row r="36">
          <cell r="E36" t="str">
            <v>Daňové příjmy celkem</v>
          </cell>
        </row>
        <row r="42">
          <cell r="B42">
            <v>3314</v>
          </cell>
          <cell r="E42" t="str">
            <v>Činnosti knihovnické</v>
          </cell>
        </row>
        <row r="46">
          <cell r="B46">
            <v>3319</v>
          </cell>
          <cell r="E46" t="str">
            <v>Záležitosti kultury</v>
          </cell>
        </row>
        <row r="54">
          <cell r="B54">
            <v>3612</v>
          </cell>
          <cell r="E54" t="str">
            <v>Bytové hospodářství</v>
          </cell>
        </row>
        <row r="59">
          <cell r="B59">
            <v>3613</v>
          </cell>
          <cell r="E59" t="str">
            <v>Nebytové hospodářství</v>
          </cell>
        </row>
        <row r="61">
          <cell r="E61" t="str">
            <v>Pohřebnictví</v>
          </cell>
        </row>
        <row r="69">
          <cell r="E69" t="str">
            <v>Komunální služby a územní rozvoj</v>
          </cell>
        </row>
        <row r="73">
          <cell r="E73" t="str">
            <v>Sběr a svoz komunálního odpadu</v>
          </cell>
        </row>
        <row r="80">
          <cell r="E80" t="str">
            <v>Požární ochrana - dobrovolná část</v>
          </cell>
        </row>
        <row r="87">
          <cell r="E87" t="str">
            <v>Činnost místní správy</v>
          </cell>
        </row>
        <row r="98">
          <cell r="B98" t="str">
            <v>Rozpočtové výdaje</v>
          </cell>
        </row>
        <row r="104">
          <cell r="B104">
            <v>1031</v>
          </cell>
          <cell r="E104" t="str">
            <v>Pěstební činnost</v>
          </cell>
        </row>
        <row r="110">
          <cell r="B110">
            <v>2212</v>
          </cell>
          <cell r="E110" t="str">
            <v>Silnice</v>
          </cell>
        </row>
        <row r="115">
          <cell r="B115">
            <v>2219</v>
          </cell>
          <cell r="E115" t="str">
            <v>Zálež. poz. komunikací</v>
          </cell>
        </row>
        <row r="117">
          <cell r="B117">
            <v>2221</v>
          </cell>
          <cell r="E117" t="str">
            <v>Provoz veřejné silniční dopravy</v>
          </cell>
        </row>
        <row r="123">
          <cell r="B123">
            <v>2321</v>
          </cell>
          <cell r="E123" t="str">
            <v>Odvádění a čištění odpadních vod</v>
          </cell>
        </row>
        <row r="127">
          <cell r="B127">
            <v>3111</v>
          </cell>
          <cell r="E127" t="str">
            <v>Předškolní zařízení</v>
          </cell>
        </row>
        <row r="132">
          <cell r="B132">
            <v>3113</v>
          </cell>
          <cell r="E132" t="str">
            <v>Základní školy</v>
          </cell>
        </row>
        <row r="148">
          <cell r="B148">
            <v>3314</v>
          </cell>
          <cell r="E148" t="str">
            <v>Činnosti knihovnické</v>
          </cell>
        </row>
        <row r="156">
          <cell r="B156">
            <v>3319</v>
          </cell>
          <cell r="E156" t="str">
            <v>Záležitosti kultury j.n.</v>
          </cell>
        </row>
        <row r="159">
          <cell r="B159">
            <v>3322</v>
          </cell>
          <cell r="E159" t="str">
            <v>Zachování a obnova kulturních pam.</v>
          </cell>
        </row>
        <row r="168">
          <cell r="B168">
            <v>3399</v>
          </cell>
          <cell r="E168" t="str">
            <v>Záležitosti kultury a církví a s </v>
          </cell>
        </row>
        <row r="170">
          <cell r="B170">
            <v>3419</v>
          </cell>
          <cell r="E170" t="str">
            <v>Tělovýchovná činnost</v>
          </cell>
        </row>
        <row r="173">
          <cell r="B173">
            <v>3421</v>
          </cell>
          <cell r="E173" t="str">
            <v>Využití volného času dětí</v>
          </cell>
        </row>
        <row r="175">
          <cell r="B175">
            <v>3541</v>
          </cell>
          <cell r="E175" t="str">
            <v>Prevence před drogami</v>
          </cell>
        </row>
        <row r="177">
          <cell r="B177">
            <v>3543</v>
          </cell>
          <cell r="E177" t="str">
            <v>Programy pomoci zdravotně postiženým</v>
          </cell>
        </row>
        <row r="191">
          <cell r="B191">
            <v>3612</v>
          </cell>
          <cell r="E191" t="str">
            <v>Bytové hospodářství</v>
          </cell>
        </row>
        <row r="202">
          <cell r="B202">
            <v>3613</v>
          </cell>
          <cell r="E202" t="str">
            <v>Nebytové hospodářství</v>
          </cell>
        </row>
        <row r="211">
          <cell r="B211">
            <v>3631</v>
          </cell>
          <cell r="E211" t="str">
            <v>Veřejné osvětlení</v>
          </cell>
        </row>
        <row r="218">
          <cell r="B218">
            <v>3632</v>
          </cell>
          <cell r="E218" t="str">
            <v>Pohřebnictví</v>
          </cell>
        </row>
        <row r="242">
          <cell r="B242">
            <v>3639</v>
          </cell>
          <cell r="E242" t="str">
            <v>Komunální služby a územní rozvoj</v>
          </cell>
        </row>
        <row r="255">
          <cell r="B255">
            <v>3722</v>
          </cell>
          <cell r="E255" t="str">
            <v>Sběr a svoz komunálních odpadů</v>
          </cell>
        </row>
        <row r="259">
          <cell r="B259">
            <v>3741</v>
          </cell>
          <cell r="E259" t="str">
            <v>Ochrana druhů a stanovišť</v>
          </cell>
        </row>
        <row r="279">
          <cell r="B279">
            <v>3745</v>
          </cell>
          <cell r="E279" t="str">
            <v>Péče o vzhled obce a veřejnou zeleň</v>
          </cell>
        </row>
        <row r="283">
          <cell r="B283">
            <v>4316</v>
          </cell>
          <cell r="E283" t="str">
            <v>Domovy důchodců</v>
          </cell>
        </row>
        <row r="295">
          <cell r="B295">
            <v>4319</v>
          </cell>
          <cell r="E295" t="str">
            <v>Soc. péče a pomoc starým a zdrav postiž.</v>
          </cell>
        </row>
        <row r="315">
          <cell r="B315">
            <v>5512</v>
          </cell>
          <cell r="E315" t="str">
            <v>Protipožární ochrana- dobrovolná</v>
          </cell>
        </row>
        <row r="320">
          <cell r="B320">
            <v>6112</v>
          </cell>
          <cell r="E320" t="str">
            <v>Zastupitelstva obcí</v>
          </cell>
        </row>
        <row r="362">
          <cell r="B362">
            <v>6171</v>
          </cell>
          <cell r="E362" t="str">
            <v>Činnost místní správy</v>
          </cell>
        </row>
        <row r="364">
          <cell r="B364">
            <v>6310</v>
          </cell>
          <cell r="E364" t="str">
            <v>Obecné příjmy a výdaje z finac</v>
          </cell>
        </row>
        <row r="368">
          <cell r="B368">
            <v>6399</v>
          </cell>
          <cell r="E368" t="str">
            <v>Finanční operce j.n.</v>
          </cell>
        </row>
        <row r="370">
          <cell r="B370">
            <v>6402</v>
          </cell>
          <cell r="E370" t="str">
            <v>Finanční vypořádání min. let</v>
          </cell>
        </row>
        <row r="372">
          <cell r="E372" t="str">
            <v>CELKEM</v>
          </cell>
        </row>
        <row r="374">
          <cell r="B374" t="str">
            <v>Rekapitulace</v>
          </cell>
        </row>
        <row r="375">
          <cell r="E375" t="str">
            <v>Příjmy</v>
          </cell>
        </row>
        <row r="376">
          <cell r="E376" t="str">
            <v>Výdaje</v>
          </cell>
        </row>
        <row r="377">
          <cell r="E377" t="str">
            <v>Příjmy - výdaje</v>
          </cell>
        </row>
        <row r="381">
          <cell r="E381" t="str">
            <v>Hosp. výsledek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0"/>
  <sheetViews>
    <sheetView showRowColHeaders="0" tabSelected="1" workbookViewId="0" topLeftCell="A1">
      <selection activeCell="Z36" sqref="Z36"/>
    </sheetView>
  </sheetViews>
  <sheetFormatPr defaultColWidth="9.140625" defaultRowHeight="12.75"/>
  <cols>
    <col min="1" max="1" width="4.8515625" style="0" customWidth="1"/>
    <col min="2" max="2" width="5.00390625" style="0" customWidth="1"/>
    <col min="3" max="3" width="32.8515625" style="0" customWidth="1"/>
    <col min="4" max="4" width="8.7109375" style="0" customWidth="1"/>
    <col min="5" max="8" width="9.140625" style="0" hidden="1" customWidth="1"/>
    <col min="9" max="9" width="6.00390625" style="0" customWidth="1"/>
    <col min="10" max="13" width="6.140625" style="0" customWidth="1"/>
    <col min="14" max="14" width="7.7109375" style="0" customWidth="1"/>
    <col min="15" max="15" width="8.00390625" style="0" customWidth="1"/>
    <col min="16" max="16" width="6.421875" style="0" customWidth="1"/>
    <col min="17" max="17" width="7.28125" style="0" customWidth="1"/>
    <col min="18" max="18" width="10.28125" style="0" customWidth="1"/>
    <col min="21" max="21" width="9.00390625" style="0" customWidth="1"/>
    <col min="22" max="22" width="10.57421875" style="0" hidden="1" customWidth="1"/>
    <col min="23" max="23" width="1.1484375" style="0" hidden="1" customWidth="1"/>
    <col min="24" max="24" width="1.28515625" style="0" customWidth="1"/>
    <col min="25" max="25" width="0.5625" style="0" customWidth="1"/>
  </cols>
  <sheetData>
    <row r="1" spans="1:23" ht="12.75">
      <c r="A1" s="4"/>
      <c r="B1" s="4"/>
      <c r="C1" s="4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13.5" thickBot="1">
      <c r="A2" s="13" t="s">
        <v>34</v>
      </c>
      <c r="B2" s="4"/>
      <c r="C2" s="4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 t="s">
        <v>7</v>
      </c>
    </row>
    <row r="3" spans="1:23" ht="13.5" thickBot="1">
      <c r="A3" s="5"/>
      <c r="B3" s="5"/>
      <c r="C3" s="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8"/>
      <c r="T3" s="169"/>
      <c r="U3" s="169"/>
      <c r="V3" s="169"/>
      <c r="W3" s="170"/>
    </row>
    <row r="4" spans="1:23" ht="12.75">
      <c r="A4" s="33" t="str">
        <f>+'[1]podrobný rozpočet 2004'!B6</f>
        <v>Rozpočtové příjmy</v>
      </c>
      <c r="B4" s="34"/>
      <c r="C4" s="34"/>
      <c r="D4" s="35" t="s">
        <v>18</v>
      </c>
      <c r="E4" s="48"/>
      <c r="F4" s="48"/>
      <c r="G4" s="48"/>
      <c r="H4" s="48"/>
      <c r="I4" s="233" t="s">
        <v>20</v>
      </c>
      <c r="J4" s="233"/>
      <c r="K4" s="233"/>
      <c r="L4" s="233"/>
      <c r="M4" s="221"/>
      <c r="N4" s="35" t="s">
        <v>30</v>
      </c>
      <c r="O4" s="35" t="s">
        <v>22</v>
      </c>
      <c r="P4" s="35"/>
      <c r="Q4" s="157" t="s">
        <v>23</v>
      </c>
      <c r="R4" s="180" t="s">
        <v>19</v>
      </c>
      <c r="S4" s="243" t="s">
        <v>17</v>
      </c>
      <c r="T4" s="239"/>
      <c r="U4" s="239"/>
      <c r="V4" s="239"/>
      <c r="W4" s="240"/>
    </row>
    <row r="5" spans="1:23" ht="13.5" thickBot="1">
      <c r="A5" s="36"/>
      <c r="B5" s="37" t="str">
        <f>+'[1]podrobný rozpočet 2004'!D7</f>
        <v>Pol</v>
      </c>
      <c r="C5" s="61" t="str">
        <f>+'[1]podrobný rozpočet 2004'!E7</f>
        <v>Popis</v>
      </c>
      <c r="D5" s="62" t="s">
        <v>19</v>
      </c>
      <c r="E5" s="63"/>
      <c r="F5" s="63"/>
      <c r="G5" s="63"/>
      <c r="H5" s="63"/>
      <c r="I5" s="62" t="s">
        <v>21</v>
      </c>
      <c r="J5" s="62" t="s">
        <v>24</v>
      </c>
      <c r="K5" s="62" t="s">
        <v>29</v>
      </c>
      <c r="L5" s="62" t="s">
        <v>31</v>
      </c>
      <c r="M5" s="62" t="s">
        <v>32</v>
      </c>
      <c r="N5" s="62" t="s">
        <v>19</v>
      </c>
      <c r="O5" s="62" t="s">
        <v>36</v>
      </c>
      <c r="P5" s="62" t="s">
        <v>14</v>
      </c>
      <c r="Q5" s="181" t="s">
        <v>35</v>
      </c>
      <c r="R5" s="182" t="s">
        <v>37</v>
      </c>
      <c r="S5" s="244"/>
      <c r="T5" s="245"/>
      <c r="U5" s="245"/>
      <c r="V5" s="245"/>
      <c r="W5" s="246"/>
    </row>
    <row r="6" spans="1:23" ht="12.75">
      <c r="A6" s="111"/>
      <c r="B6" s="57">
        <f>+'[1]podrobný rozpočet 2004'!D8</f>
        <v>1111</v>
      </c>
      <c r="C6" s="58" t="str">
        <f>+'[1]podrobný rozpočet 2004'!E8</f>
        <v>Daň z příjmu fyz. osob ze záv. Čin.</v>
      </c>
      <c r="D6" s="176">
        <v>3150</v>
      </c>
      <c r="E6" s="29"/>
      <c r="F6" s="29"/>
      <c r="G6" s="29"/>
      <c r="H6" s="29"/>
      <c r="I6" s="176"/>
      <c r="J6" s="176"/>
      <c r="K6" s="176"/>
      <c r="L6" s="176"/>
      <c r="M6" s="176"/>
      <c r="N6" s="176">
        <f>D6+I6+J6+K6+L6+M6</f>
        <v>3150</v>
      </c>
      <c r="O6" s="176">
        <v>2782</v>
      </c>
      <c r="P6" s="177">
        <f>O6/N6*100</f>
        <v>88.31746031746032</v>
      </c>
      <c r="Q6" s="178"/>
      <c r="R6" s="179">
        <f>N6+Q6</f>
        <v>3150</v>
      </c>
      <c r="S6" s="171"/>
      <c r="T6" s="59"/>
      <c r="U6" s="59"/>
      <c r="V6" s="59"/>
      <c r="W6" s="60"/>
    </row>
    <row r="7" spans="1:23" ht="12.75">
      <c r="A7" s="39"/>
      <c r="B7" s="6">
        <f>+'[1]podrobný rozpočet 2004'!D9</f>
        <v>1112</v>
      </c>
      <c r="C7" s="9" t="str">
        <f>+'[1]podrobný rozpočet 2004'!E9</f>
        <v>Daň z příjmu fyz. osob ze OSVC</v>
      </c>
      <c r="D7" s="14">
        <v>220</v>
      </c>
      <c r="E7" s="29"/>
      <c r="F7" s="29"/>
      <c r="G7" s="29"/>
      <c r="H7" s="29"/>
      <c r="I7" s="14"/>
      <c r="J7" s="14"/>
      <c r="K7" s="14">
        <v>280</v>
      </c>
      <c r="L7" s="14"/>
      <c r="M7" s="176">
        <v>13</v>
      </c>
      <c r="N7" s="176">
        <f aca="true" t="shared" si="0" ref="N7:N35">D7+I7+J7+K7+L7+M7</f>
        <v>513</v>
      </c>
      <c r="O7" s="14">
        <v>689</v>
      </c>
      <c r="P7" s="102">
        <f aca="true" t="shared" si="1" ref="P7:P36">O7/N7*100</f>
        <v>134.30799220272905</v>
      </c>
      <c r="Q7" s="135">
        <v>187</v>
      </c>
      <c r="R7" s="179">
        <f aca="true" t="shared" si="2" ref="R7:R35">N7+Q7</f>
        <v>700</v>
      </c>
      <c r="S7" s="172"/>
      <c r="T7" s="17"/>
      <c r="U7" s="17"/>
      <c r="V7" s="17"/>
      <c r="W7" s="19"/>
    </row>
    <row r="8" spans="1:23" ht="12.75">
      <c r="A8" s="39"/>
      <c r="B8" s="6">
        <f>+'[1]podrobný rozpočet 2004'!D10</f>
        <v>1113</v>
      </c>
      <c r="C8" s="9" t="str">
        <f>+'[1]podrobný rozpočet 2004'!E10</f>
        <v>Daň z příjmu fyz. osob z kap.</v>
      </c>
      <c r="D8" s="14">
        <v>280</v>
      </c>
      <c r="E8" s="29"/>
      <c r="F8" s="29"/>
      <c r="G8" s="29"/>
      <c r="H8" s="29"/>
      <c r="I8" s="14"/>
      <c r="J8" s="14"/>
      <c r="K8" s="14"/>
      <c r="L8" s="14"/>
      <c r="M8" s="176">
        <v>10</v>
      </c>
      <c r="N8" s="176">
        <f t="shared" si="0"/>
        <v>290</v>
      </c>
      <c r="O8" s="14">
        <v>318</v>
      </c>
      <c r="P8" s="102">
        <f t="shared" si="1"/>
        <v>109.6551724137931</v>
      </c>
      <c r="Q8" s="135">
        <v>30</v>
      </c>
      <c r="R8" s="179">
        <f t="shared" si="2"/>
        <v>320</v>
      </c>
      <c r="S8" s="172"/>
      <c r="T8" s="17"/>
      <c r="U8" s="17"/>
      <c r="V8" s="17"/>
      <c r="W8" s="19"/>
    </row>
    <row r="9" spans="1:23" ht="12.75">
      <c r="A9" s="39"/>
      <c r="B9" s="6">
        <f>+'[1]podrobný rozpočet 2004'!D11</f>
        <v>1121</v>
      </c>
      <c r="C9" s="9" t="str">
        <f>+'[1]podrobný rozpočet 2004'!E11</f>
        <v>Daň z příjmu právnických osob</v>
      </c>
      <c r="D9" s="14">
        <v>3500</v>
      </c>
      <c r="E9" s="29"/>
      <c r="F9" s="29"/>
      <c r="G9" s="29"/>
      <c r="H9" s="29"/>
      <c r="I9" s="14"/>
      <c r="J9" s="14"/>
      <c r="K9" s="14"/>
      <c r="L9" s="14"/>
      <c r="M9" s="176"/>
      <c r="N9" s="176">
        <f t="shared" si="0"/>
        <v>3500</v>
      </c>
      <c r="O9" s="14">
        <v>3183</v>
      </c>
      <c r="P9" s="102">
        <f t="shared" si="1"/>
        <v>90.94285714285715</v>
      </c>
      <c r="Q9" s="135"/>
      <c r="R9" s="179">
        <f t="shared" si="2"/>
        <v>3500</v>
      </c>
      <c r="S9" s="172"/>
      <c r="T9" s="17"/>
      <c r="U9" s="17"/>
      <c r="V9" s="17"/>
      <c r="W9" s="19"/>
    </row>
    <row r="10" spans="1:23" ht="12.75">
      <c r="A10" s="39"/>
      <c r="B10" s="6">
        <f>+'[1]podrobný rozpočet 2004'!D12</f>
        <v>1122</v>
      </c>
      <c r="C10" s="9" t="str">
        <f>+'[1]podrobný rozpočet 2004'!E12</f>
        <v>Daň z příjmu pravnických osob za obce</v>
      </c>
      <c r="D10" s="14">
        <v>1000</v>
      </c>
      <c r="E10" s="29"/>
      <c r="F10" s="29"/>
      <c r="G10" s="29"/>
      <c r="H10" s="29"/>
      <c r="I10" s="14"/>
      <c r="J10" s="14">
        <v>527</v>
      </c>
      <c r="K10" s="14"/>
      <c r="L10" s="14"/>
      <c r="M10" s="176"/>
      <c r="N10" s="176">
        <f t="shared" si="0"/>
        <v>1527</v>
      </c>
      <c r="O10" s="14">
        <v>1527</v>
      </c>
      <c r="P10" s="102">
        <f t="shared" si="1"/>
        <v>100</v>
      </c>
      <c r="Q10" s="135"/>
      <c r="R10" s="179">
        <f t="shared" si="2"/>
        <v>1527</v>
      </c>
      <c r="S10" s="172"/>
      <c r="T10" s="17"/>
      <c r="U10" s="17"/>
      <c r="V10" s="17"/>
      <c r="W10" s="19"/>
    </row>
    <row r="11" spans="1:23" ht="12.75">
      <c r="A11" s="39"/>
      <c r="B11" s="6">
        <f>+'[1]podrobný rozpočet 2004'!D13</f>
        <v>1211</v>
      </c>
      <c r="C11" s="9" t="str">
        <f>+'[1]podrobný rozpočet 2004'!E13</f>
        <v>Daň z přidané hodnoty</v>
      </c>
      <c r="D11" s="14">
        <v>7100</v>
      </c>
      <c r="E11" s="29"/>
      <c r="F11" s="29"/>
      <c r="G11" s="29"/>
      <c r="H11" s="29"/>
      <c r="I11" s="14"/>
      <c r="J11" s="14"/>
      <c r="K11" s="14"/>
      <c r="L11" s="14"/>
      <c r="M11" s="176"/>
      <c r="N11" s="176">
        <f t="shared" si="0"/>
        <v>7100</v>
      </c>
      <c r="O11" s="14">
        <v>6452</v>
      </c>
      <c r="P11" s="102">
        <f t="shared" si="1"/>
        <v>90.87323943661973</v>
      </c>
      <c r="Q11" s="135"/>
      <c r="R11" s="179">
        <f t="shared" si="2"/>
        <v>7100</v>
      </c>
      <c r="S11" s="172"/>
      <c r="T11" s="17"/>
      <c r="U11" s="17"/>
      <c r="V11" s="17"/>
      <c r="W11" s="19"/>
    </row>
    <row r="12" spans="1:23" ht="12.75">
      <c r="A12" s="39"/>
      <c r="B12" s="6">
        <f>+'[1]podrobný rozpočet 2004'!D14</f>
        <v>1332</v>
      </c>
      <c r="C12" s="9" t="str">
        <f>+'[1]podrobný rozpočet 2004'!E14</f>
        <v>Poplatky za vypouštění škodlivin</v>
      </c>
      <c r="D12" s="14">
        <v>5</v>
      </c>
      <c r="E12" s="29"/>
      <c r="F12" s="29"/>
      <c r="G12" s="29"/>
      <c r="H12" s="29"/>
      <c r="I12" s="14"/>
      <c r="J12" s="14"/>
      <c r="K12" s="14"/>
      <c r="L12" s="14"/>
      <c r="M12" s="176"/>
      <c r="N12" s="176">
        <f t="shared" si="0"/>
        <v>5</v>
      </c>
      <c r="O12" s="14"/>
      <c r="P12" s="102">
        <f t="shared" si="1"/>
        <v>0</v>
      </c>
      <c r="Q12" s="135"/>
      <c r="R12" s="179">
        <f t="shared" si="2"/>
        <v>5</v>
      </c>
      <c r="S12" s="172"/>
      <c r="T12" s="17"/>
      <c r="U12" s="17"/>
      <c r="V12" s="17"/>
      <c r="W12" s="19"/>
    </row>
    <row r="13" spans="1:23" ht="12.75">
      <c r="A13" s="39"/>
      <c r="B13" s="6">
        <v>1334</v>
      </c>
      <c r="C13" s="9" t="str">
        <f>+'[1]podrobný rozpočet 2004'!E15</f>
        <v>Poplatky za odnětí lesní půdy</v>
      </c>
      <c r="D13" s="14"/>
      <c r="E13" s="29"/>
      <c r="F13" s="29"/>
      <c r="G13" s="29"/>
      <c r="H13" s="29"/>
      <c r="I13" s="14"/>
      <c r="J13" s="14">
        <v>11</v>
      </c>
      <c r="K13" s="14">
        <v>10</v>
      </c>
      <c r="L13" s="14"/>
      <c r="M13" s="176"/>
      <c r="N13" s="176">
        <f t="shared" si="0"/>
        <v>21</v>
      </c>
      <c r="O13" s="14">
        <v>21</v>
      </c>
      <c r="P13" s="102">
        <f t="shared" si="1"/>
        <v>100</v>
      </c>
      <c r="Q13" s="135"/>
      <c r="R13" s="179">
        <f t="shared" si="2"/>
        <v>21</v>
      </c>
      <c r="S13" s="172"/>
      <c r="T13" s="17"/>
      <c r="U13" s="17"/>
      <c r="V13" s="17"/>
      <c r="W13" s="19"/>
    </row>
    <row r="14" spans="1:23" ht="12.75">
      <c r="A14" s="39"/>
      <c r="B14" s="6">
        <v>1339</v>
      </c>
      <c r="C14" s="9" t="s">
        <v>11</v>
      </c>
      <c r="D14" s="14"/>
      <c r="E14" s="29"/>
      <c r="F14" s="29"/>
      <c r="G14" s="29"/>
      <c r="H14" s="29"/>
      <c r="I14" s="14"/>
      <c r="J14" s="14">
        <v>17</v>
      </c>
      <c r="K14" s="14"/>
      <c r="L14" s="14"/>
      <c r="M14" s="176"/>
      <c r="N14" s="176">
        <f t="shared" si="0"/>
        <v>17</v>
      </c>
      <c r="O14" s="14">
        <v>21</v>
      </c>
      <c r="P14" s="102">
        <f t="shared" si="1"/>
        <v>123.52941176470588</v>
      </c>
      <c r="Q14" s="135">
        <v>4</v>
      </c>
      <c r="R14" s="179">
        <f t="shared" si="2"/>
        <v>21</v>
      </c>
      <c r="S14" s="172"/>
      <c r="T14" s="17"/>
      <c r="U14" s="17"/>
      <c r="V14" s="17"/>
      <c r="W14" s="19"/>
    </row>
    <row r="15" spans="1:23" ht="12.75">
      <c r="A15" s="39"/>
      <c r="B15" s="6">
        <v>1340</v>
      </c>
      <c r="C15" s="9" t="str">
        <f>+'[1]podrobný rozpočet 2004'!E17</f>
        <v>Poplatek za komunální odpad</v>
      </c>
      <c r="D15" s="14">
        <v>1000</v>
      </c>
      <c r="E15" s="29"/>
      <c r="F15" s="29"/>
      <c r="G15" s="29"/>
      <c r="H15" s="29"/>
      <c r="I15" s="14"/>
      <c r="J15" s="14"/>
      <c r="K15" s="14"/>
      <c r="L15" s="14"/>
      <c r="M15" s="176"/>
      <c r="N15" s="176">
        <f t="shared" si="0"/>
        <v>1000</v>
      </c>
      <c r="O15" s="14">
        <v>908</v>
      </c>
      <c r="P15" s="102">
        <f t="shared" si="1"/>
        <v>90.8</v>
      </c>
      <c r="Q15" s="135"/>
      <c r="R15" s="179">
        <f t="shared" si="2"/>
        <v>1000</v>
      </c>
      <c r="S15" s="172"/>
      <c r="T15" s="17"/>
      <c r="U15" s="17"/>
      <c r="V15" s="17"/>
      <c r="W15" s="19"/>
    </row>
    <row r="16" spans="1:23" ht="12.75">
      <c r="A16" s="39"/>
      <c r="B16" s="6">
        <f>+'[1]podrobný rozpočet 2004'!D18</f>
        <v>1341</v>
      </c>
      <c r="C16" s="9" t="str">
        <f>+'[1]podrobný rozpočet 2004'!E18</f>
        <v>Poplatek ze psů</v>
      </c>
      <c r="D16" s="14">
        <v>60</v>
      </c>
      <c r="E16" s="29"/>
      <c r="F16" s="29"/>
      <c r="G16" s="29"/>
      <c r="H16" s="29"/>
      <c r="I16" s="14"/>
      <c r="J16" s="14"/>
      <c r="K16" s="14"/>
      <c r="L16" s="14"/>
      <c r="M16" s="176"/>
      <c r="N16" s="176">
        <f t="shared" si="0"/>
        <v>60</v>
      </c>
      <c r="O16" s="14">
        <v>55</v>
      </c>
      <c r="P16" s="102">
        <f t="shared" si="1"/>
        <v>91.66666666666666</v>
      </c>
      <c r="Q16" s="135"/>
      <c r="R16" s="179">
        <f t="shared" si="2"/>
        <v>60</v>
      </c>
      <c r="S16" s="172"/>
      <c r="T16" s="17"/>
      <c r="U16" s="17"/>
      <c r="V16" s="17"/>
      <c r="W16" s="19"/>
    </row>
    <row r="17" spans="1:23" ht="12.75">
      <c r="A17" s="39"/>
      <c r="B17" s="6">
        <f>+'[1]podrobný rozpočet 2004'!D19</f>
        <v>1342</v>
      </c>
      <c r="C17" s="9" t="str">
        <f>+'[1]podrobný rozpočet 2004'!E19</f>
        <v>Pobytové poplatky</v>
      </c>
      <c r="D17" s="14">
        <v>35</v>
      </c>
      <c r="E17" s="29"/>
      <c r="F17" s="29"/>
      <c r="G17" s="29"/>
      <c r="H17" s="29"/>
      <c r="I17" s="14"/>
      <c r="J17" s="14"/>
      <c r="K17" s="14"/>
      <c r="L17" s="14"/>
      <c r="M17" s="176"/>
      <c r="N17" s="176">
        <f t="shared" si="0"/>
        <v>35</v>
      </c>
      <c r="O17" s="14">
        <v>38</v>
      </c>
      <c r="P17" s="102">
        <f t="shared" si="1"/>
        <v>108.57142857142857</v>
      </c>
      <c r="Q17" s="135">
        <v>3</v>
      </c>
      <c r="R17" s="179">
        <f t="shared" si="2"/>
        <v>38</v>
      </c>
      <c r="S17" s="172"/>
      <c r="T17" s="17"/>
      <c r="U17" s="17"/>
      <c r="V17" s="17"/>
      <c r="W17" s="19"/>
    </row>
    <row r="18" spans="1:23" ht="12.75">
      <c r="A18" s="39"/>
      <c r="B18" s="6">
        <f>+'[1]podrobný rozpočet 2004'!D20</f>
        <v>1343</v>
      </c>
      <c r="C18" s="9" t="str">
        <f>+'[1]podrobný rozpočet 2004'!E20</f>
        <v>Poplatek za užívání veř. Prostranství</v>
      </c>
      <c r="D18" s="14">
        <v>25</v>
      </c>
      <c r="E18" s="29"/>
      <c r="F18" s="29"/>
      <c r="G18" s="29"/>
      <c r="H18" s="29"/>
      <c r="I18" s="14"/>
      <c r="J18" s="14"/>
      <c r="K18" s="14"/>
      <c r="L18" s="14"/>
      <c r="M18" s="176"/>
      <c r="N18" s="176">
        <f t="shared" si="0"/>
        <v>25</v>
      </c>
      <c r="O18" s="14">
        <v>10</v>
      </c>
      <c r="P18" s="102">
        <f t="shared" si="1"/>
        <v>40</v>
      </c>
      <c r="Q18" s="135">
        <v>-15</v>
      </c>
      <c r="R18" s="179">
        <f t="shared" si="2"/>
        <v>10</v>
      </c>
      <c r="S18" s="172"/>
      <c r="T18" s="17"/>
      <c r="U18" s="17"/>
      <c r="V18" s="17"/>
      <c r="W18" s="19"/>
    </row>
    <row r="19" spans="1:23" ht="12.75">
      <c r="A19" s="39"/>
      <c r="B19" s="6">
        <f>+'[1]podrobný rozpočet 2004'!D21</f>
        <v>1344</v>
      </c>
      <c r="C19" s="9" t="str">
        <f>+'[1]podrobný rozpočet 2004'!E21</f>
        <v>Poplatek ze vstupného</v>
      </c>
      <c r="D19" s="14">
        <v>5</v>
      </c>
      <c r="E19" s="29"/>
      <c r="F19" s="29"/>
      <c r="G19" s="29"/>
      <c r="H19" s="29"/>
      <c r="I19" s="14"/>
      <c r="J19" s="14"/>
      <c r="K19" s="14"/>
      <c r="L19" s="14"/>
      <c r="M19" s="176"/>
      <c r="N19" s="176">
        <f t="shared" si="0"/>
        <v>5</v>
      </c>
      <c r="O19" s="14"/>
      <c r="P19" s="102">
        <f t="shared" si="1"/>
        <v>0</v>
      </c>
      <c r="Q19" s="135"/>
      <c r="R19" s="179">
        <f t="shared" si="2"/>
        <v>5</v>
      </c>
      <c r="S19" s="172"/>
      <c r="T19" s="17"/>
      <c r="U19" s="17"/>
      <c r="V19" s="17"/>
      <c r="W19" s="19"/>
    </row>
    <row r="20" spans="1:23" ht="12.75">
      <c r="A20" s="39"/>
      <c r="B20" s="6">
        <f>+'[1]podrobný rozpočet 2004'!D22</f>
        <v>1345</v>
      </c>
      <c r="C20" s="9" t="str">
        <f>+'[1]podrobný rozpočet 2004'!E22</f>
        <v>Poplatek z ubytovacích kapacit</v>
      </c>
      <c r="D20" s="14">
        <v>25</v>
      </c>
      <c r="E20" s="29"/>
      <c r="F20" s="29"/>
      <c r="G20" s="29"/>
      <c r="H20" s="29"/>
      <c r="I20" s="14"/>
      <c r="J20" s="14"/>
      <c r="K20" s="14"/>
      <c r="L20" s="14"/>
      <c r="M20" s="176"/>
      <c r="N20" s="176">
        <f t="shared" si="0"/>
        <v>25</v>
      </c>
      <c r="O20" s="14">
        <v>36</v>
      </c>
      <c r="P20" s="102">
        <f t="shared" si="1"/>
        <v>144</v>
      </c>
      <c r="Q20" s="135">
        <v>11</v>
      </c>
      <c r="R20" s="179">
        <f t="shared" si="2"/>
        <v>36</v>
      </c>
      <c r="S20" s="172"/>
      <c r="T20" s="17"/>
      <c r="U20" s="17"/>
      <c r="V20" s="17"/>
      <c r="W20" s="19"/>
    </row>
    <row r="21" spans="1:23" ht="12.75">
      <c r="A21" s="39"/>
      <c r="B21" s="6">
        <v>1351</v>
      </c>
      <c r="C21" s="9" t="str">
        <f>+'[1]podrobný rozpočet 2004'!E23</f>
        <v>Poplatek za provozovaný hrací přístroj</v>
      </c>
      <c r="D21" s="14">
        <v>50</v>
      </c>
      <c r="E21" s="29"/>
      <c r="F21" s="29"/>
      <c r="G21" s="29"/>
      <c r="H21" s="29"/>
      <c r="I21" s="14"/>
      <c r="J21" s="14"/>
      <c r="K21" s="14">
        <v>-40</v>
      </c>
      <c r="L21" s="14"/>
      <c r="M21" s="176"/>
      <c r="N21" s="176">
        <f t="shared" si="0"/>
        <v>10</v>
      </c>
      <c r="O21" s="14">
        <v>3</v>
      </c>
      <c r="P21" s="102">
        <f t="shared" si="1"/>
        <v>30</v>
      </c>
      <c r="Q21" s="135"/>
      <c r="R21" s="179">
        <f t="shared" si="2"/>
        <v>10</v>
      </c>
      <c r="S21" s="172"/>
      <c r="T21" s="17"/>
      <c r="U21" s="17"/>
      <c r="V21" s="17"/>
      <c r="W21" s="19"/>
    </row>
    <row r="22" spans="1:23" ht="12.75">
      <c r="A22" s="39"/>
      <c r="B22" s="6">
        <v>1355</v>
      </c>
      <c r="C22" s="112" t="s">
        <v>27</v>
      </c>
      <c r="D22" s="14">
        <v>5</v>
      </c>
      <c r="E22" s="29"/>
      <c r="F22" s="29"/>
      <c r="G22" s="29"/>
      <c r="H22" s="29"/>
      <c r="I22" s="14"/>
      <c r="J22" s="14">
        <v>14</v>
      </c>
      <c r="K22" s="14">
        <v>40</v>
      </c>
      <c r="L22" s="14"/>
      <c r="M22" s="176"/>
      <c r="N22" s="176">
        <f t="shared" si="0"/>
        <v>59</v>
      </c>
      <c r="O22" s="14">
        <v>54</v>
      </c>
      <c r="P22" s="102">
        <f t="shared" si="1"/>
        <v>91.52542372881356</v>
      </c>
      <c r="Q22" s="135"/>
      <c r="R22" s="179">
        <f t="shared" si="2"/>
        <v>59</v>
      </c>
      <c r="S22" s="172"/>
      <c r="T22" s="17"/>
      <c r="U22" s="17"/>
      <c r="V22" s="17"/>
      <c r="W22" s="19"/>
    </row>
    <row r="23" spans="1:23" ht="12.75">
      <c r="A23" s="39"/>
      <c r="B23" s="6">
        <f>+'[1]podrobný rozpočet 2004'!D24</f>
        <v>1361</v>
      </c>
      <c r="C23" s="9" t="str">
        <f>+'[1]podrobný rozpočet 2004'!E24</f>
        <v>Správní poplatky</v>
      </c>
      <c r="D23" s="14">
        <v>100</v>
      </c>
      <c r="E23" s="29"/>
      <c r="F23" s="29"/>
      <c r="G23" s="29"/>
      <c r="H23" s="29"/>
      <c r="I23" s="14"/>
      <c r="J23" s="14"/>
      <c r="K23" s="14"/>
      <c r="L23" s="14"/>
      <c r="M23" s="176"/>
      <c r="N23" s="176">
        <f t="shared" si="0"/>
        <v>100</v>
      </c>
      <c r="O23" s="14">
        <v>103</v>
      </c>
      <c r="P23" s="102">
        <f t="shared" si="1"/>
        <v>103</v>
      </c>
      <c r="Q23" s="135"/>
      <c r="R23" s="179">
        <f t="shared" si="2"/>
        <v>100</v>
      </c>
      <c r="S23" s="172"/>
      <c r="T23" s="17"/>
      <c r="U23" s="17"/>
      <c r="V23" s="17"/>
      <c r="W23" s="19"/>
    </row>
    <row r="24" spans="1:23" ht="12.75">
      <c r="A24" s="39"/>
      <c r="B24" s="6">
        <f>+'[1]podrobný rozpočet 2004'!D25</f>
        <v>1511</v>
      </c>
      <c r="C24" s="9" t="str">
        <f>+'[1]podrobný rozpočet 2004'!E25</f>
        <v>Daň z nemovitostí</v>
      </c>
      <c r="D24" s="6">
        <v>3000</v>
      </c>
      <c r="E24" s="3"/>
      <c r="F24" s="3"/>
      <c r="G24" s="3"/>
      <c r="H24" s="3"/>
      <c r="I24" s="6"/>
      <c r="J24" s="6"/>
      <c r="K24" s="6"/>
      <c r="L24" s="6"/>
      <c r="M24" s="57"/>
      <c r="N24" s="176">
        <f t="shared" si="0"/>
        <v>3000</v>
      </c>
      <c r="O24" s="6">
        <v>2258</v>
      </c>
      <c r="P24" s="102">
        <f t="shared" si="1"/>
        <v>75.26666666666667</v>
      </c>
      <c r="Q24" s="135"/>
      <c r="R24" s="179">
        <f t="shared" si="2"/>
        <v>3000</v>
      </c>
      <c r="S24" s="173"/>
      <c r="T24" s="17"/>
      <c r="U24" s="17"/>
      <c r="V24" s="17"/>
      <c r="W24" s="19"/>
    </row>
    <row r="25" spans="1:23" ht="12.75">
      <c r="A25" s="39"/>
      <c r="B25" s="6">
        <f>+'[1]podrobný rozpočet 2004'!D26</f>
        <v>2460</v>
      </c>
      <c r="C25" s="9" t="str">
        <f>+'[1]podrobný rozpočet 2004'!E26</f>
        <v>Splátky půjček od obyvatelstva</v>
      </c>
      <c r="D25" s="14">
        <v>10</v>
      </c>
      <c r="E25" s="29"/>
      <c r="F25" s="29"/>
      <c r="G25" s="29"/>
      <c r="H25" s="29"/>
      <c r="I25" s="14"/>
      <c r="J25" s="14">
        <v>10</v>
      </c>
      <c r="K25" s="14"/>
      <c r="L25" s="14"/>
      <c r="M25" s="176"/>
      <c r="N25" s="176">
        <f t="shared" si="0"/>
        <v>20</v>
      </c>
      <c r="O25" s="14">
        <v>20</v>
      </c>
      <c r="P25" s="102">
        <f t="shared" si="1"/>
        <v>100</v>
      </c>
      <c r="Q25" s="135"/>
      <c r="R25" s="179">
        <f t="shared" si="2"/>
        <v>20</v>
      </c>
      <c r="S25" s="172"/>
      <c r="T25" s="17"/>
      <c r="U25" s="17"/>
      <c r="V25" s="17"/>
      <c r="W25" s="19"/>
    </row>
    <row r="26" spans="1:23" ht="12.75">
      <c r="A26" s="39"/>
      <c r="B26" s="6">
        <f>+'[1]podrobný rozpočet 2004'!D27</f>
        <v>4111</v>
      </c>
      <c r="C26" s="9" t="str">
        <f>+'[1]podrobný rozpočet 2004'!E27</f>
        <v>Neinvest. přijaté dotace z všeob. pokl. správy</v>
      </c>
      <c r="D26" s="14">
        <v>0</v>
      </c>
      <c r="E26" s="29"/>
      <c r="F26" s="29"/>
      <c r="G26" s="29"/>
      <c r="H26" s="29"/>
      <c r="I26" s="14"/>
      <c r="J26" s="14"/>
      <c r="K26" s="14"/>
      <c r="L26" s="14">
        <v>70</v>
      </c>
      <c r="M26" s="176"/>
      <c r="N26" s="176">
        <f t="shared" si="0"/>
        <v>70</v>
      </c>
      <c r="O26" s="14">
        <v>70</v>
      </c>
      <c r="P26" s="102">
        <f t="shared" si="1"/>
        <v>100</v>
      </c>
      <c r="Q26" s="135"/>
      <c r="R26" s="179">
        <f t="shared" si="2"/>
        <v>70</v>
      </c>
      <c r="S26" s="172"/>
      <c r="T26" s="17"/>
      <c r="U26" s="17"/>
      <c r="V26" s="17"/>
      <c r="W26" s="19"/>
    </row>
    <row r="27" spans="1:23" ht="12.75">
      <c r="A27" s="39"/>
      <c r="B27" s="6">
        <f>+'[1]podrobný rozpočet 2004'!D28</f>
        <v>4112</v>
      </c>
      <c r="C27" s="9" t="str">
        <f>+'[1]podrobný rozpočet 2004'!E28</f>
        <v>Neinv. Přij. dot. ze SR v rámci SDV</v>
      </c>
      <c r="D27" s="14">
        <v>1221</v>
      </c>
      <c r="E27" s="29"/>
      <c r="F27" s="29"/>
      <c r="G27" s="29"/>
      <c r="H27" s="29"/>
      <c r="I27" s="14"/>
      <c r="J27" s="14"/>
      <c r="K27" s="14"/>
      <c r="L27" s="14"/>
      <c r="M27" s="176"/>
      <c r="N27" s="176">
        <f t="shared" si="0"/>
        <v>1221</v>
      </c>
      <c r="O27" s="14">
        <v>1119</v>
      </c>
      <c r="P27" s="102">
        <f t="shared" si="1"/>
        <v>91.64619164619164</v>
      </c>
      <c r="Q27" s="135"/>
      <c r="R27" s="179">
        <f t="shared" si="2"/>
        <v>1221</v>
      </c>
      <c r="S27" s="172"/>
      <c r="T27" s="17"/>
      <c r="U27" s="17"/>
      <c r="V27" s="17"/>
      <c r="W27" s="19"/>
    </row>
    <row r="28" spans="1:23" ht="12.75">
      <c r="A28" s="39"/>
      <c r="B28" s="6">
        <v>4116</v>
      </c>
      <c r="C28" s="9" t="str">
        <f>+'[1]podrobný rozpočet 2004'!E29</f>
        <v>Ostatní dotace</v>
      </c>
      <c r="D28" s="64"/>
      <c r="E28" s="47"/>
      <c r="F28" s="47"/>
      <c r="G28" s="47"/>
      <c r="H28" s="47"/>
      <c r="I28" s="64"/>
      <c r="J28" s="88">
        <v>672</v>
      </c>
      <c r="K28" s="88">
        <v>380</v>
      </c>
      <c r="L28" s="88"/>
      <c r="M28" s="225">
        <v>190</v>
      </c>
      <c r="N28" s="176">
        <f t="shared" si="0"/>
        <v>1242</v>
      </c>
      <c r="O28" s="88">
        <v>1337</v>
      </c>
      <c r="P28" s="102">
        <f t="shared" si="1"/>
        <v>107.64895330112721</v>
      </c>
      <c r="Q28" s="135">
        <v>190</v>
      </c>
      <c r="R28" s="179">
        <f t="shared" si="2"/>
        <v>1432</v>
      </c>
      <c r="S28" s="174" t="s">
        <v>33</v>
      </c>
      <c r="T28" s="17"/>
      <c r="U28" s="17"/>
      <c r="V28" s="17"/>
      <c r="W28" s="19"/>
    </row>
    <row r="29" spans="1:23" ht="12.75">
      <c r="A29" s="39"/>
      <c r="B29" s="6">
        <f>+'[1]podrobný rozpočet 2004'!D30</f>
        <v>4121</v>
      </c>
      <c r="C29" s="9" t="str">
        <f>+'[1]podrobný rozpočet 2004'!E30</f>
        <v>neivestiční přijaté dotace od obcí</v>
      </c>
      <c r="D29" s="14">
        <v>200</v>
      </c>
      <c r="E29" s="29"/>
      <c r="F29" s="29"/>
      <c r="G29" s="29"/>
      <c r="H29" s="29"/>
      <c r="I29" s="14"/>
      <c r="J29" s="14">
        <v>100</v>
      </c>
      <c r="K29" s="14"/>
      <c r="L29" s="14"/>
      <c r="M29" s="176"/>
      <c r="N29" s="176">
        <f t="shared" si="0"/>
        <v>300</v>
      </c>
      <c r="O29" s="14">
        <v>216</v>
      </c>
      <c r="P29" s="102">
        <f t="shared" si="1"/>
        <v>72</v>
      </c>
      <c r="Q29" s="135"/>
      <c r="R29" s="179">
        <f t="shared" si="2"/>
        <v>300</v>
      </c>
      <c r="S29" s="172"/>
      <c r="T29" s="17"/>
      <c r="U29" s="17"/>
      <c r="V29" s="17"/>
      <c r="W29" s="19"/>
    </row>
    <row r="30" spans="1:23" ht="12.75">
      <c r="A30" s="39"/>
      <c r="B30" s="6">
        <f>+'[1]podrobný rozpočet 2004'!D31</f>
        <v>4122</v>
      </c>
      <c r="C30" s="9" t="str">
        <f>+'[1]podrobný rozpočet 2004'!E31</f>
        <v>neinvestiční přijaté dotace od krajů</v>
      </c>
      <c r="D30" s="14"/>
      <c r="E30" s="29"/>
      <c r="F30" s="29"/>
      <c r="G30" s="29"/>
      <c r="H30" s="29"/>
      <c r="I30" s="14"/>
      <c r="J30" s="14">
        <v>150</v>
      </c>
      <c r="K30" s="14">
        <v>329</v>
      </c>
      <c r="L30" s="14"/>
      <c r="M30" s="176">
        <v>117</v>
      </c>
      <c r="N30" s="176">
        <f t="shared" si="0"/>
        <v>596</v>
      </c>
      <c r="O30" s="14">
        <v>611</v>
      </c>
      <c r="P30" s="102">
        <f t="shared" si="1"/>
        <v>102.51677852348993</v>
      </c>
      <c r="Q30" s="135">
        <v>15</v>
      </c>
      <c r="R30" s="179">
        <f t="shared" si="2"/>
        <v>611</v>
      </c>
      <c r="S30" s="172" t="s">
        <v>39</v>
      </c>
      <c r="T30" s="17"/>
      <c r="U30" s="17"/>
      <c r="V30" s="17"/>
      <c r="W30" s="19"/>
    </row>
    <row r="31" spans="1:23" ht="12.75">
      <c r="A31" s="39"/>
      <c r="B31" s="6">
        <v>4222</v>
      </c>
      <c r="C31" s="9" t="s">
        <v>9</v>
      </c>
      <c r="D31" s="14"/>
      <c r="E31" s="29"/>
      <c r="F31" s="29"/>
      <c r="G31" s="29"/>
      <c r="H31" s="29"/>
      <c r="I31" s="14"/>
      <c r="J31" s="14"/>
      <c r="K31" s="14"/>
      <c r="L31" s="14"/>
      <c r="M31" s="176"/>
      <c r="N31" s="176">
        <f t="shared" si="0"/>
        <v>0</v>
      </c>
      <c r="O31" s="14"/>
      <c r="P31" s="102"/>
      <c r="Q31" s="135"/>
      <c r="R31" s="179">
        <f t="shared" si="2"/>
        <v>0</v>
      </c>
      <c r="S31" s="172"/>
      <c r="T31" s="17"/>
      <c r="U31" s="17"/>
      <c r="V31" s="17"/>
      <c r="W31" s="19"/>
    </row>
    <row r="32" spans="1:23" ht="12.75">
      <c r="A32" s="39"/>
      <c r="B32" s="6">
        <v>4131</v>
      </c>
      <c r="C32" s="9" t="s">
        <v>4</v>
      </c>
      <c r="D32" s="14">
        <v>1500</v>
      </c>
      <c r="E32" s="29"/>
      <c r="F32" s="29"/>
      <c r="G32" s="29"/>
      <c r="H32" s="29"/>
      <c r="I32" s="14"/>
      <c r="J32" s="14"/>
      <c r="K32" s="14"/>
      <c r="L32" s="14"/>
      <c r="M32" s="176"/>
      <c r="N32" s="176">
        <f t="shared" si="0"/>
        <v>1500</v>
      </c>
      <c r="O32" s="14">
        <v>1500</v>
      </c>
      <c r="P32" s="102">
        <f t="shared" si="1"/>
        <v>100</v>
      </c>
      <c r="Q32" s="135"/>
      <c r="R32" s="179">
        <f t="shared" si="2"/>
        <v>1500</v>
      </c>
      <c r="S32" s="174"/>
      <c r="T32" s="17"/>
      <c r="U32" s="17"/>
      <c r="V32" s="17"/>
      <c r="W32" s="19"/>
    </row>
    <row r="33" spans="1:23" ht="12.75">
      <c r="A33" s="39"/>
      <c r="B33" s="6">
        <v>4134</v>
      </c>
      <c r="C33" s="9" t="s">
        <v>15</v>
      </c>
      <c r="D33" s="14"/>
      <c r="E33" s="29"/>
      <c r="F33" s="29"/>
      <c r="G33" s="29"/>
      <c r="H33" s="29"/>
      <c r="I33" s="14"/>
      <c r="J33" s="14"/>
      <c r="K33" s="14"/>
      <c r="L33" s="14"/>
      <c r="M33" s="176"/>
      <c r="N33" s="176">
        <f t="shared" si="0"/>
        <v>0</v>
      </c>
      <c r="O33" s="14">
        <v>93</v>
      </c>
      <c r="P33" s="102"/>
      <c r="Q33" s="135"/>
      <c r="R33" s="179">
        <f t="shared" si="2"/>
        <v>0</v>
      </c>
      <c r="S33" s="172"/>
      <c r="T33" s="17"/>
      <c r="U33" s="17"/>
      <c r="V33" s="17"/>
      <c r="W33" s="19"/>
    </row>
    <row r="34" spans="1:23" ht="12.75">
      <c r="A34" s="39"/>
      <c r="B34" s="6">
        <v>4123</v>
      </c>
      <c r="C34" s="9" t="s">
        <v>8</v>
      </c>
      <c r="D34" s="14"/>
      <c r="E34" s="29"/>
      <c r="F34" s="29"/>
      <c r="G34" s="29"/>
      <c r="H34" s="29"/>
      <c r="I34" s="14"/>
      <c r="J34" s="14"/>
      <c r="K34" s="14"/>
      <c r="L34" s="14"/>
      <c r="M34" s="176"/>
      <c r="N34" s="176">
        <f t="shared" si="0"/>
        <v>0</v>
      </c>
      <c r="O34" s="14"/>
      <c r="P34" s="102"/>
      <c r="Q34" s="135"/>
      <c r="R34" s="179">
        <f t="shared" si="2"/>
        <v>0</v>
      </c>
      <c r="S34" s="172"/>
      <c r="T34" s="17"/>
      <c r="U34" s="17"/>
      <c r="V34" s="17"/>
      <c r="W34" s="19"/>
    </row>
    <row r="35" spans="1:23" ht="12.75">
      <c r="A35" s="39"/>
      <c r="B35" s="6">
        <v>4213</v>
      </c>
      <c r="C35" s="9" t="s">
        <v>13</v>
      </c>
      <c r="D35" s="14">
        <v>249</v>
      </c>
      <c r="E35" s="29"/>
      <c r="F35" s="29"/>
      <c r="G35" s="29"/>
      <c r="H35" s="29"/>
      <c r="I35" s="14"/>
      <c r="J35" s="14">
        <v>-37</v>
      </c>
      <c r="K35" s="14"/>
      <c r="L35" s="14"/>
      <c r="M35" s="176"/>
      <c r="N35" s="176">
        <f t="shared" si="0"/>
        <v>212</v>
      </c>
      <c r="O35" s="14">
        <v>212</v>
      </c>
      <c r="P35" s="102">
        <f t="shared" si="1"/>
        <v>100</v>
      </c>
      <c r="Q35" s="135"/>
      <c r="R35" s="179">
        <f t="shared" si="2"/>
        <v>212</v>
      </c>
      <c r="S35" s="174"/>
      <c r="T35" s="17"/>
      <c r="U35" s="17"/>
      <c r="V35" s="17"/>
      <c r="W35" s="19"/>
    </row>
    <row r="36" spans="1:23" ht="13.5" thickBot="1">
      <c r="A36" s="113">
        <v>0</v>
      </c>
      <c r="B36" s="30"/>
      <c r="C36" s="31" t="str">
        <f>+'[1]podrobný rozpočet 2004'!E36</f>
        <v>Daňové příjmy celkem</v>
      </c>
      <c r="D36" s="32">
        <f aca="true" t="shared" si="3" ref="D36:O36">SUM(D6:D35)</f>
        <v>22740</v>
      </c>
      <c r="E36" s="32">
        <f t="shared" si="3"/>
        <v>0</v>
      </c>
      <c r="F36" s="32">
        <f t="shared" si="3"/>
        <v>0</v>
      </c>
      <c r="G36" s="32">
        <f t="shared" si="3"/>
        <v>0</v>
      </c>
      <c r="H36" s="32">
        <f t="shared" si="3"/>
        <v>0</v>
      </c>
      <c r="I36" s="32">
        <f t="shared" si="3"/>
        <v>0</v>
      </c>
      <c r="J36" s="32">
        <f t="shared" si="3"/>
        <v>1464</v>
      </c>
      <c r="K36" s="32">
        <f t="shared" si="3"/>
        <v>999</v>
      </c>
      <c r="L36" s="32">
        <f t="shared" si="3"/>
        <v>70</v>
      </c>
      <c r="M36" s="32">
        <f t="shared" si="3"/>
        <v>330</v>
      </c>
      <c r="N36" s="32">
        <f t="shared" si="3"/>
        <v>25603</v>
      </c>
      <c r="O36" s="32">
        <f t="shared" si="3"/>
        <v>23636</v>
      </c>
      <c r="P36" s="161">
        <f t="shared" si="1"/>
        <v>92.31730656563684</v>
      </c>
      <c r="Q36" s="32">
        <f>SUM(Q6:Q35)</f>
        <v>425</v>
      </c>
      <c r="R36" s="167">
        <f>SUM(R6:R35)</f>
        <v>26028</v>
      </c>
      <c r="S36" s="175"/>
      <c r="T36" s="20"/>
      <c r="U36" s="20"/>
      <c r="V36" s="20"/>
      <c r="W36" s="21"/>
    </row>
    <row r="37" spans="1:23" ht="12.75">
      <c r="A37" s="27"/>
      <c r="B37" s="23"/>
      <c r="C37" s="2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9"/>
      <c r="T37" s="29"/>
      <c r="U37" s="29"/>
      <c r="V37" s="29"/>
      <c r="W37" s="29"/>
    </row>
    <row r="38" spans="1:23" ht="13.5" thickBot="1">
      <c r="A38" s="27"/>
      <c r="B38" s="23"/>
      <c r="C38" s="28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9"/>
      <c r="T38" s="29"/>
      <c r="U38" s="29"/>
      <c r="V38" s="29"/>
      <c r="W38" s="29"/>
    </row>
    <row r="39" spans="1:23" ht="12.75">
      <c r="A39" s="114" t="s">
        <v>5</v>
      </c>
      <c r="B39" s="117"/>
      <c r="C39" s="34"/>
      <c r="D39" s="35" t="s">
        <v>18</v>
      </c>
      <c r="E39" s="48"/>
      <c r="F39" s="48"/>
      <c r="G39" s="48"/>
      <c r="H39" s="48"/>
      <c r="I39" s="233" t="s">
        <v>20</v>
      </c>
      <c r="J39" s="233"/>
      <c r="K39" s="233"/>
      <c r="L39" s="233"/>
      <c r="M39" s="221"/>
      <c r="N39" s="35" t="s">
        <v>30</v>
      </c>
      <c r="O39" s="35" t="s">
        <v>22</v>
      </c>
      <c r="P39" s="35"/>
      <c r="Q39" s="157" t="s">
        <v>23</v>
      </c>
      <c r="R39" s="180" t="s">
        <v>19</v>
      </c>
      <c r="S39" s="247" t="s">
        <v>17</v>
      </c>
      <c r="T39" s="247"/>
      <c r="U39" s="247"/>
      <c r="V39" s="248"/>
      <c r="W39" s="72"/>
    </row>
    <row r="40" spans="1:23" ht="13.5" thickBot="1">
      <c r="A40" s="216"/>
      <c r="B40" s="67"/>
      <c r="C40" s="217"/>
      <c r="D40" s="62" t="s">
        <v>19</v>
      </c>
      <c r="E40" s="63"/>
      <c r="F40" s="63"/>
      <c r="G40" s="63"/>
      <c r="H40" s="63"/>
      <c r="I40" s="62" t="s">
        <v>21</v>
      </c>
      <c r="J40" s="62" t="s">
        <v>24</v>
      </c>
      <c r="K40" s="62" t="s">
        <v>29</v>
      </c>
      <c r="L40" s="62" t="s">
        <v>31</v>
      </c>
      <c r="M40" s="62" t="s">
        <v>32</v>
      </c>
      <c r="N40" s="62" t="s">
        <v>19</v>
      </c>
      <c r="O40" s="62" t="s">
        <v>36</v>
      </c>
      <c r="P40" s="62" t="s">
        <v>14</v>
      </c>
      <c r="Q40" s="181" t="s">
        <v>35</v>
      </c>
      <c r="R40" s="182" t="s">
        <v>37</v>
      </c>
      <c r="S40" s="249"/>
      <c r="T40" s="249"/>
      <c r="U40" s="249"/>
      <c r="V40" s="250"/>
      <c r="W40" s="93"/>
    </row>
    <row r="41" spans="1:23" ht="12.75">
      <c r="A41" s="211">
        <v>2143</v>
      </c>
      <c r="B41" s="111"/>
      <c r="C41" s="58" t="s">
        <v>3</v>
      </c>
      <c r="D41" s="212">
        <v>100</v>
      </c>
      <c r="E41" s="176"/>
      <c r="F41" s="176"/>
      <c r="G41" s="176"/>
      <c r="H41" s="176"/>
      <c r="I41" s="212"/>
      <c r="J41" s="212"/>
      <c r="K41" s="212"/>
      <c r="L41" s="212"/>
      <c r="M41" s="212"/>
      <c r="N41" s="212">
        <f>SUM(D41:M41)</f>
        <v>100</v>
      </c>
      <c r="O41" s="212">
        <v>83</v>
      </c>
      <c r="P41" s="213">
        <f>O41/N41*100</f>
        <v>83</v>
      </c>
      <c r="Q41" s="214"/>
      <c r="R41" s="215">
        <f>N41+Q41</f>
        <v>100</v>
      </c>
      <c r="S41" s="17"/>
      <c r="T41" s="17"/>
      <c r="U41" s="17"/>
      <c r="V41" s="19"/>
      <c r="W41" s="19"/>
    </row>
    <row r="42" spans="1:23" ht="12.75">
      <c r="A42" s="115">
        <f>+'[1]podrobný rozpočet 2004'!B42</f>
        <v>3314</v>
      </c>
      <c r="B42" s="39"/>
      <c r="C42" s="9" t="str">
        <f>+'[1]podrobný rozpočet 2004'!E42</f>
        <v>Činnosti knihovnické</v>
      </c>
      <c r="D42" s="69">
        <v>10</v>
      </c>
      <c r="E42" s="14"/>
      <c r="F42" s="14"/>
      <c r="G42" s="14"/>
      <c r="H42" s="14"/>
      <c r="I42" s="69"/>
      <c r="J42" s="69"/>
      <c r="K42" s="69"/>
      <c r="L42" s="69"/>
      <c r="M42" s="69"/>
      <c r="N42" s="212">
        <f aca="true" t="shared" si="4" ref="N42:N54">SUM(D42:M42)</f>
        <v>10</v>
      </c>
      <c r="O42" s="69">
        <v>4</v>
      </c>
      <c r="P42" s="104">
        <f aca="true" t="shared" si="5" ref="P42:P52">O42/N42*100</f>
        <v>40</v>
      </c>
      <c r="Q42" s="136"/>
      <c r="R42" s="215">
        <f aca="true" t="shared" si="6" ref="R42:R54">N42+Q42</f>
        <v>10</v>
      </c>
      <c r="S42" s="17"/>
      <c r="T42" s="17"/>
      <c r="U42" s="17"/>
      <c r="V42" s="19"/>
      <c r="W42" s="19"/>
    </row>
    <row r="43" spans="1:23" ht="12.75">
      <c r="A43" s="115">
        <f>+'[1]podrobný rozpočet 2004'!B46</f>
        <v>3319</v>
      </c>
      <c r="B43" s="39"/>
      <c r="C43" s="9" t="str">
        <f>+'[1]podrobný rozpočet 2004'!E46</f>
        <v>Záležitosti kultury</v>
      </c>
      <c r="D43" s="69">
        <v>30</v>
      </c>
      <c r="E43" s="14"/>
      <c r="F43" s="14"/>
      <c r="G43" s="14"/>
      <c r="H43" s="14"/>
      <c r="I43" s="69"/>
      <c r="J43" s="69"/>
      <c r="K43" s="69">
        <v>13</v>
      </c>
      <c r="L43" s="69"/>
      <c r="M43" s="69">
        <v>46</v>
      </c>
      <c r="N43" s="212">
        <f t="shared" si="4"/>
        <v>89</v>
      </c>
      <c r="O43" s="69">
        <v>89</v>
      </c>
      <c r="P43" s="104">
        <f t="shared" si="5"/>
        <v>100</v>
      </c>
      <c r="Q43" s="136"/>
      <c r="R43" s="215">
        <f t="shared" si="6"/>
        <v>89</v>
      </c>
      <c r="S43" s="17"/>
      <c r="T43" s="17"/>
      <c r="U43" s="17"/>
      <c r="V43" s="19"/>
      <c r="W43" s="19"/>
    </row>
    <row r="44" spans="1:23" ht="12.75">
      <c r="A44" s="115">
        <f>+'[1]podrobný rozpočet 2004'!B54</f>
        <v>3612</v>
      </c>
      <c r="B44" s="39"/>
      <c r="C44" s="9" t="str">
        <f>+'[1]podrobný rozpočet 2004'!E54</f>
        <v>Bytové hospodářství</v>
      </c>
      <c r="D44" s="69">
        <v>1600</v>
      </c>
      <c r="E44" s="14"/>
      <c r="F44" s="14"/>
      <c r="G44" s="14"/>
      <c r="H44" s="14"/>
      <c r="I44" s="69"/>
      <c r="J44" s="69"/>
      <c r="K44" s="69"/>
      <c r="L44" s="69"/>
      <c r="M44" s="69"/>
      <c r="N44" s="212">
        <f t="shared" si="4"/>
        <v>1600</v>
      </c>
      <c r="O44" s="69">
        <v>1603</v>
      </c>
      <c r="P44" s="104">
        <f t="shared" si="5"/>
        <v>100.1875</v>
      </c>
      <c r="Q44" s="136"/>
      <c r="R44" s="215">
        <f t="shared" si="6"/>
        <v>1600</v>
      </c>
      <c r="S44" s="17"/>
      <c r="T44" s="17"/>
      <c r="U44" s="17"/>
      <c r="V44" s="19"/>
      <c r="W44" s="19"/>
    </row>
    <row r="45" spans="1:23" ht="12.75">
      <c r="A45" s="115">
        <f>+'[1]podrobný rozpočet 2004'!B59</f>
        <v>3613</v>
      </c>
      <c r="B45" s="39"/>
      <c r="C45" s="9" t="str">
        <f>+'[1]podrobný rozpočet 2004'!E59</f>
        <v>Nebytové hospodářství</v>
      </c>
      <c r="D45" s="69">
        <v>670</v>
      </c>
      <c r="E45" s="14"/>
      <c r="F45" s="14"/>
      <c r="G45" s="14"/>
      <c r="H45" s="14"/>
      <c r="I45" s="69"/>
      <c r="J45" s="69"/>
      <c r="K45" s="69"/>
      <c r="L45" s="69"/>
      <c r="M45" s="69"/>
      <c r="N45" s="212">
        <f t="shared" si="4"/>
        <v>670</v>
      </c>
      <c r="O45" s="69">
        <v>498</v>
      </c>
      <c r="P45" s="104">
        <f t="shared" si="5"/>
        <v>74.32835820895522</v>
      </c>
      <c r="Q45" s="136"/>
      <c r="R45" s="215">
        <f t="shared" si="6"/>
        <v>670</v>
      </c>
      <c r="S45" s="17"/>
      <c r="T45" s="17"/>
      <c r="U45" s="17"/>
      <c r="V45" s="19"/>
      <c r="W45" s="19"/>
    </row>
    <row r="46" spans="1:23" ht="12.75">
      <c r="A46" s="115">
        <v>3619</v>
      </c>
      <c r="B46" s="39"/>
      <c r="C46" s="9" t="str">
        <f>+'[1]podrobný rozpočet 2004'!E61</f>
        <v>Pohřebnictví</v>
      </c>
      <c r="D46" s="69">
        <v>5</v>
      </c>
      <c r="E46" s="14"/>
      <c r="F46" s="14"/>
      <c r="G46" s="14"/>
      <c r="H46" s="14"/>
      <c r="I46" s="69"/>
      <c r="J46" s="69"/>
      <c r="K46" s="69"/>
      <c r="L46" s="69"/>
      <c r="M46" s="69"/>
      <c r="N46" s="212">
        <f t="shared" si="4"/>
        <v>5</v>
      </c>
      <c r="O46" s="69">
        <v>4</v>
      </c>
      <c r="P46" s="104">
        <f t="shared" si="5"/>
        <v>80</v>
      </c>
      <c r="Q46" s="136"/>
      <c r="R46" s="215">
        <f t="shared" si="6"/>
        <v>5</v>
      </c>
      <c r="S46" s="17"/>
      <c r="T46" s="17"/>
      <c r="U46" s="17"/>
      <c r="V46" s="19"/>
      <c r="W46" s="19"/>
    </row>
    <row r="47" spans="1:23" ht="12.75">
      <c r="A47" s="115">
        <v>3639</v>
      </c>
      <c r="B47" s="39"/>
      <c r="C47" s="9" t="str">
        <f>+'[1]podrobný rozpočet 2004'!E69</f>
        <v>Komunální služby a územní rozvoj</v>
      </c>
      <c r="D47" s="69">
        <v>630</v>
      </c>
      <c r="E47" s="14"/>
      <c r="F47" s="14"/>
      <c r="G47" s="14"/>
      <c r="H47" s="14"/>
      <c r="I47" s="69"/>
      <c r="J47" s="69">
        <v>770</v>
      </c>
      <c r="K47" s="69"/>
      <c r="L47" s="69"/>
      <c r="M47" s="69">
        <v>157</v>
      </c>
      <c r="N47" s="212">
        <f t="shared" si="4"/>
        <v>1557</v>
      </c>
      <c r="O47" s="69">
        <v>1557</v>
      </c>
      <c r="P47" s="104">
        <f t="shared" si="5"/>
        <v>100</v>
      </c>
      <c r="Q47" s="136"/>
      <c r="R47" s="215">
        <f t="shared" si="6"/>
        <v>1557</v>
      </c>
      <c r="S47" s="46"/>
      <c r="T47" s="17"/>
      <c r="U47" s="17"/>
      <c r="V47" s="19"/>
      <c r="W47" s="19"/>
    </row>
    <row r="48" spans="1:23" ht="12.75">
      <c r="A48" s="115">
        <v>3722</v>
      </c>
      <c r="B48" s="39"/>
      <c r="C48" s="9" t="str">
        <f>+'[1]podrobný rozpočet 2004'!E73</f>
        <v>Sběr a svoz komunálního odpadu</v>
      </c>
      <c r="D48" s="69">
        <v>350</v>
      </c>
      <c r="E48" s="14"/>
      <c r="F48" s="14"/>
      <c r="G48" s="14"/>
      <c r="H48" s="14"/>
      <c r="I48" s="69"/>
      <c r="J48" s="69"/>
      <c r="K48" s="69"/>
      <c r="L48" s="69"/>
      <c r="M48" s="69"/>
      <c r="N48" s="212">
        <f t="shared" si="4"/>
        <v>350</v>
      </c>
      <c r="O48" s="69">
        <v>268</v>
      </c>
      <c r="P48" s="104">
        <f t="shared" si="5"/>
        <v>76.57142857142857</v>
      </c>
      <c r="Q48" s="136"/>
      <c r="R48" s="215">
        <f t="shared" si="6"/>
        <v>350</v>
      </c>
      <c r="S48" s="26"/>
      <c r="T48" s="17"/>
      <c r="U48" s="17"/>
      <c r="V48" s="83"/>
      <c r="W48" s="19"/>
    </row>
    <row r="49" spans="1:23" ht="12.75">
      <c r="A49" s="115">
        <v>3722</v>
      </c>
      <c r="B49" s="39"/>
      <c r="C49" s="9" t="s">
        <v>0</v>
      </c>
      <c r="D49" s="69"/>
      <c r="E49" s="14"/>
      <c r="F49" s="14"/>
      <c r="G49" s="14"/>
      <c r="H49" s="14"/>
      <c r="I49" s="69"/>
      <c r="J49" s="69"/>
      <c r="K49" s="69"/>
      <c r="L49" s="69"/>
      <c r="M49" s="69"/>
      <c r="N49" s="212">
        <f t="shared" si="4"/>
        <v>0</v>
      </c>
      <c r="O49" s="69"/>
      <c r="P49" s="104"/>
      <c r="Q49" s="136"/>
      <c r="R49" s="215">
        <f t="shared" si="6"/>
        <v>0</v>
      </c>
      <c r="S49" s="17"/>
      <c r="T49" s="17"/>
      <c r="U49" s="17"/>
      <c r="V49" s="19"/>
      <c r="W49" s="19"/>
    </row>
    <row r="50" spans="1:23" ht="12.75">
      <c r="A50" s="115">
        <v>5512</v>
      </c>
      <c r="B50" s="39"/>
      <c r="C50" s="9" t="str">
        <f>+'[1]podrobný rozpočet 2004'!E80</f>
        <v>Požární ochrana - dobrovolná část</v>
      </c>
      <c r="D50" s="69"/>
      <c r="E50" s="14"/>
      <c r="F50" s="14"/>
      <c r="G50" s="14"/>
      <c r="H50" s="14"/>
      <c r="I50" s="69"/>
      <c r="J50" s="69">
        <v>1</v>
      </c>
      <c r="K50" s="69"/>
      <c r="L50" s="69"/>
      <c r="M50" s="69"/>
      <c r="N50" s="212">
        <f t="shared" si="4"/>
        <v>1</v>
      </c>
      <c r="O50" s="69">
        <v>1</v>
      </c>
      <c r="P50" s="104">
        <f t="shared" si="5"/>
        <v>100</v>
      </c>
      <c r="Q50" s="136"/>
      <c r="R50" s="215">
        <f t="shared" si="6"/>
        <v>1</v>
      </c>
      <c r="S50" s="17"/>
      <c r="T50" s="17"/>
      <c r="U50" s="17"/>
      <c r="V50" s="19"/>
      <c r="W50" s="19"/>
    </row>
    <row r="51" spans="1:23" ht="12.75">
      <c r="A51" s="115">
        <v>6171</v>
      </c>
      <c r="B51" s="39"/>
      <c r="C51" s="9" t="str">
        <f>+'[1]podrobný rozpočet 2004'!E87</f>
        <v>Činnost místní správy</v>
      </c>
      <c r="D51" s="69">
        <v>50</v>
      </c>
      <c r="E51" s="14"/>
      <c r="F51" s="14"/>
      <c r="G51" s="14"/>
      <c r="H51" s="14"/>
      <c r="I51" s="69"/>
      <c r="J51" s="69">
        <v>100</v>
      </c>
      <c r="K51" s="69"/>
      <c r="L51" s="69"/>
      <c r="M51" s="69">
        <v>20</v>
      </c>
      <c r="N51" s="212">
        <f t="shared" si="4"/>
        <v>170</v>
      </c>
      <c r="O51" s="69">
        <v>171</v>
      </c>
      <c r="P51" s="104">
        <f t="shared" si="5"/>
        <v>100.58823529411765</v>
      </c>
      <c r="Q51" s="136"/>
      <c r="R51" s="215">
        <f t="shared" si="6"/>
        <v>170</v>
      </c>
      <c r="T51" s="17"/>
      <c r="U51" s="17"/>
      <c r="V51" s="19"/>
      <c r="W51" s="19"/>
    </row>
    <row r="52" spans="1:23" ht="12.75">
      <c r="A52" s="115">
        <v>6310</v>
      </c>
      <c r="B52" s="39"/>
      <c r="C52" s="9" t="s">
        <v>26</v>
      </c>
      <c r="D52" s="69">
        <v>50</v>
      </c>
      <c r="E52" s="14"/>
      <c r="F52" s="14"/>
      <c r="G52" s="14"/>
      <c r="H52" s="14"/>
      <c r="I52" s="69"/>
      <c r="J52" s="69"/>
      <c r="K52" s="69"/>
      <c r="L52" s="69"/>
      <c r="M52" s="69">
        <v>7</v>
      </c>
      <c r="N52" s="212">
        <f t="shared" si="4"/>
        <v>57</v>
      </c>
      <c r="O52" s="69">
        <v>60</v>
      </c>
      <c r="P52" s="104">
        <f t="shared" si="5"/>
        <v>105.26315789473684</v>
      </c>
      <c r="Q52" s="136"/>
      <c r="R52" s="215">
        <f t="shared" si="6"/>
        <v>57</v>
      </c>
      <c r="S52" s="17"/>
      <c r="T52" s="17"/>
      <c r="U52" s="17"/>
      <c r="V52" s="19"/>
      <c r="W52" s="19"/>
    </row>
    <row r="53" spans="1:23" ht="12.75">
      <c r="A53" s="115"/>
      <c r="B53" s="39"/>
      <c r="C53" s="9"/>
      <c r="D53" s="69"/>
      <c r="E53" s="14"/>
      <c r="F53" s="14"/>
      <c r="G53" s="14"/>
      <c r="H53" s="14"/>
      <c r="I53" s="69"/>
      <c r="J53" s="69"/>
      <c r="K53" s="69"/>
      <c r="L53" s="69"/>
      <c r="M53" s="69"/>
      <c r="N53" s="212">
        <f t="shared" si="4"/>
        <v>0</v>
      </c>
      <c r="O53" s="69"/>
      <c r="P53" s="104"/>
      <c r="Q53" s="136"/>
      <c r="R53" s="215">
        <f t="shared" si="6"/>
        <v>0</v>
      </c>
      <c r="S53" s="17"/>
      <c r="T53" s="17"/>
      <c r="U53" s="17"/>
      <c r="V53" s="19"/>
      <c r="W53" s="19"/>
    </row>
    <row r="54" spans="1:23" ht="13.5" thickBot="1">
      <c r="A54" s="115"/>
      <c r="B54" s="39"/>
      <c r="C54" s="9"/>
      <c r="D54" s="70"/>
      <c r="E54" s="6"/>
      <c r="F54" s="6"/>
      <c r="G54" s="6"/>
      <c r="H54" s="6"/>
      <c r="I54" s="70"/>
      <c r="J54" s="70"/>
      <c r="K54" s="70"/>
      <c r="L54" s="70"/>
      <c r="M54" s="70"/>
      <c r="N54" s="212">
        <f t="shared" si="4"/>
        <v>0</v>
      </c>
      <c r="O54" s="70"/>
      <c r="P54" s="104"/>
      <c r="Q54" s="103"/>
      <c r="R54" s="215">
        <f t="shared" si="6"/>
        <v>0</v>
      </c>
      <c r="S54" s="107"/>
      <c r="T54" s="107"/>
      <c r="U54" s="107"/>
      <c r="V54" s="118"/>
      <c r="W54" s="19"/>
    </row>
    <row r="55" spans="1:23" ht="13.5" thickBot="1">
      <c r="A55" s="116"/>
      <c r="B55" s="67"/>
      <c r="C55" s="119" t="s">
        <v>25</v>
      </c>
      <c r="D55" s="68">
        <f>SUM(D36:D54)</f>
        <v>26235</v>
      </c>
      <c r="E55" s="68">
        <f aca="true" t="shared" si="7" ref="E55:N55">SUM(E36:E54)</f>
        <v>0</v>
      </c>
      <c r="F55" s="68">
        <f t="shared" si="7"/>
        <v>0</v>
      </c>
      <c r="G55" s="68">
        <f t="shared" si="7"/>
        <v>0</v>
      </c>
      <c r="H55" s="68">
        <f t="shared" si="7"/>
        <v>0</v>
      </c>
      <c r="I55" s="68">
        <f t="shared" si="7"/>
        <v>0</v>
      </c>
      <c r="J55" s="68">
        <f t="shared" si="7"/>
        <v>2335</v>
      </c>
      <c r="K55" s="68">
        <f t="shared" si="7"/>
        <v>1012</v>
      </c>
      <c r="L55" s="68">
        <f t="shared" si="7"/>
        <v>70</v>
      </c>
      <c r="M55" s="68">
        <f t="shared" si="7"/>
        <v>560</v>
      </c>
      <c r="N55" s="68">
        <f t="shared" si="7"/>
        <v>30212</v>
      </c>
      <c r="O55" s="90">
        <f>SUM(O36:O54)</f>
        <v>27974</v>
      </c>
      <c r="P55" s="162">
        <f>O55/N55*100</f>
        <v>92.59234741162452</v>
      </c>
      <c r="Q55" s="90">
        <f>SUM(Q36:Q54)</f>
        <v>425</v>
      </c>
      <c r="R55" s="71">
        <f>SUM(R36:R54)</f>
        <v>30637</v>
      </c>
      <c r="S55" s="226"/>
      <c r="T55" s="227"/>
      <c r="U55" s="227"/>
      <c r="V55" s="228"/>
      <c r="W55" s="78"/>
    </row>
    <row r="56" spans="1:3" ht="12.75">
      <c r="A56" s="2"/>
      <c r="B56" s="3"/>
      <c r="C56" s="10"/>
    </row>
    <row r="57" spans="1:3" ht="12.75">
      <c r="A57" s="2"/>
      <c r="B57" s="3"/>
      <c r="C57" s="10"/>
    </row>
    <row r="58" spans="1:3" ht="12.75">
      <c r="A58" s="2"/>
      <c r="B58" s="3"/>
      <c r="C58" s="11"/>
    </row>
    <row r="59" spans="1:3" ht="12.75">
      <c r="A59" s="3"/>
      <c r="B59" s="3"/>
      <c r="C59" s="11"/>
    </row>
    <row r="60" spans="1:3" ht="12.75">
      <c r="A60" s="3"/>
      <c r="B60" s="3"/>
      <c r="C60" s="11"/>
    </row>
    <row r="61" spans="1:3" ht="12.75">
      <c r="A61" s="3"/>
      <c r="B61" s="3"/>
      <c r="C61" s="11"/>
    </row>
    <row r="62" spans="1:3" ht="12.75">
      <c r="A62" s="3"/>
      <c r="B62" s="3"/>
      <c r="C62" s="11"/>
    </row>
    <row r="63" spans="1:3" ht="12.75">
      <c r="A63" s="3"/>
      <c r="B63" s="3"/>
      <c r="C63" s="11"/>
    </row>
    <row r="64" spans="1:3" ht="12.75">
      <c r="A64" s="3"/>
      <c r="B64" s="3"/>
      <c r="C64" s="11"/>
    </row>
    <row r="65" spans="1:3" ht="12.75">
      <c r="A65" s="3"/>
      <c r="B65" s="3"/>
      <c r="C65" s="11"/>
    </row>
    <row r="66" spans="1:3" ht="12.75">
      <c r="A66" s="3"/>
      <c r="B66" s="3"/>
      <c r="C66" s="11"/>
    </row>
    <row r="67" spans="1:3" ht="12.75">
      <c r="A67" s="3"/>
      <c r="B67" s="3"/>
      <c r="C67" s="11"/>
    </row>
    <row r="68" spans="1:3" ht="12.75">
      <c r="A68" s="3"/>
      <c r="B68" s="3"/>
      <c r="C68" s="11"/>
    </row>
    <row r="69" spans="1:3" ht="12.75">
      <c r="A69" s="3"/>
      <c r="B69" s="3"/>
      <c r="C69" s="11"/>
    </row>
    <row r="70" spans="1:3" ht="12.75">
      <c r="A70" s="3"/>
      <c r="B70" s="3"/>
      <c r="C70" s="11"/>
    </row>
    <row r="71" spans="1:3" ht="12.75">
      <c r="A71" s="3"/>
      <c r="B71" s="3"/>
      <c r="C71" s="11"/>
    </row>
    <row r="72" spans="1:3" ht="13.5" thickBot="1">
      <c r="A72" s="3"/>
      <c r="B72" s="3"/>
      <c r="C72" s="11"/>
    </row>
    <row r="73" spans="1:23" ht="13.5" thickBot="1">
      <c r="A73" s="204" t="str">
        <f>+'[1]podrobný rozpočet 2004'!B98</f>
        <v>Rozpočtové výdaje</v>
      </c>
      <c r="B73" s="205"/>
      <c r="C73" s="206"/>
      <c r="D73" s="207" t="s">
        <v>18</v>
      </c>
      <c r="E73" s="208"/>
      <c r="F73" s="208"/>
      <c r="G73" s="208"/>
      <c r="H73" s="208"/>
      <c r="I73" s="236" t="s">
        <v>20</v>
      </c>
      <c r="J73" s="236"/>
      <c r="K73" s="236"/>
      <c r="L73" s="236"/>
      <c r="M73" s="218"/>
      <c r="N73" s="207" t="s">
        <v>30</v>
      </c>
      <c r="O73" s="207" t="s">
        <v>22</v>
      </c>
      <c r="P73" s="207"/>
      <c r="Q73" s="209" t="s">
        <v>23</v>
      </c>
      <c r="R73" s="210" t="s">
        <v>19</v>
      </c>
      <c r="S73" s="239" t="s">
        <v>17</v>
      </c>
      <c r="T73" s="239"/>
      <c r="U73" s="239"/>
      <c r="V73" s="239"/>
      <c r="W73" s="240"/>
    </row>
    <row r="74" spans="1:23" ht="13.5" thickBot="1">
      <c r="A74" s="200"/>
      <c r="B74" s="155"/>
      <c r="C74" s="94"/>
      <c r="D74" s="201" t="s">
        <v>19</v>
      </c>
      <c r="E74" s="101"/>
      <c r="F74" s="101"/>
      <c r="G74" s="101"/>
      <c r="H74" s="101"/>
      <c r="I74" s="202" t="s">
        <v>21</v>
      </c>
      <c r="J74" s="202" t="s">
        <v>24</v>
      </c>
      <c r="K74" s="202" t="s">
        <v>29</v>
      </c>
      <c r="L74" s="202" t="s">
        <v>31</v>
      </c>
      <c r="M74" s="202" t="s">
        <v>32</v>
      </c>
      <c r="N74" s="202" t="s">
        <v>19</v>
      </c>
      <c r="O74" s="202" t="s">
        <v>36</v>
      </c>
      <c r="P74" s="202" t="s">
        <v>14</v>
      </c>
      <c r="Q74" s="203" t="s">
        <v>35</v>
      </c>
      <c r="R74" s="202" t="s">
        <v>38</v>
      </c>
      <c r="S74" s="245"/>
      <c r="T74" s="245"/>
      <c r="U74" s="245"/>
      <c r="V74" s="245"/>
      <c r="W74" s="246"/>
    </row>
    <row r="75" spans="1:23" ht="12.75">
      <c r="A75" s="121">
        <f>+'[1]podrobný rozpočet 2004'!B104</f>
        <v>1031</v>
      </c>
      <c r="B75" s="39"/>
      <c r="C75" s="9" t="str">
        <f>+'[1]podrobný rozpočet 2004'!E104</f>
        <v>Pěstební činnost</v>
      </c>
      <c r="D75" s="14">
        <v>0</v>
      </c>
      <c r="E75" s="14"/>
      <c r="F75" s="14"/>
      <c r="G75" s="14"/>
      <c r="H75" s="14"/>
      <c r="I75" s="14"/>
      <c r="J75" s="14"/>
      <c r="K75" s="14">
        <v>300</v>
      </c>
      <c r="L75" s="14"/>
      <c r="M75" s="14"/>
      <c r="N75" s="14">
        <f>SUM(D75:M75)</f>
        <v>300</v>
      </c>
      <c r="O75" s="14">
        <v>300</v>
      </c>
      <c r="P75" s="102">
        <f>O75/N75*100</f>
        <v>100</v>
      </c>
      <c r="Q75" s="137"/>
      <c r="R75" s="92">
        <f>N75+Q75</f>
        <v>300</v>
      </c>
      <c r="S75" s="73"/>
      <c r="T75" s="17"/>
      <c r="U75" s="17"/>
      <c r="V75" s="17"/>
      <c r="W75" s="19"/>
    </row>
    <row r="76" spans="1:23" ht="12.75">
      <c r="A76" s="121">
        <v>2143</v>
      </c>
      <c r="B76" s="39"/>
      <c r="C76" s="9" t="s">
        <v>1</v>
      </c>
      <c r="D76" s="14">
        <v>55</v>
      </c>
      <c r="E76" s="14"/>
      <c r="F76" s="14"/>
      <c r="G76" s="14"/>
      <c r="H76" s="14"/>
      <c r="I76" s="14"/>
      <c r="J76" s="14"/>
      <c r="K76" s="14">
        <v>70</v>
      </c>
      <c r="L76" s="14"/>
      <c r="M76" s="14"/>
      <c r="N76" s="14">
        <f aca="true" t="shared" si="8" ref="N76:N104">SUM(D76:M76)</f>
        <v>125</v>
      </c>
      <c r="O76" s="14">
        <v>126</v>
      </c>
      <c r="P76" s="102">
        <f>O76/N76*100</f>
        <v>100.8</v>
      </c>
      <c r="Q76" s="137"/>
      <c r="R76" s="92">
        <f aca="true" t="shared" si="9" ref="R76:R104">N76+Q76</f>
        <v>125</v>
      </c>
      <c r="S76" s="74"/>
      <c r="T76" s="17"/>
      <c r="U76" s="17"/>
      <c r="V76" s="17"/>
      <c r="W76" s="19"/>
    </row>
    <row r="77" spans="1:23" ht="12.75">
      <c r="A77" s="121">
        <f>+'[1]podrobný rozpočet 2004'!B110</f>
        <v>2212</v>
      </c>
      <c r="B77" s="39"/>
      <c r="C77" s="9" t="str">
        <f>+'[1]podrobný rozpočet 2004'!E110</f>
        <v>Silnice</v>
      </c>
      <c r="D77" s="14">
        <v>560</v>
      </c>
      <c r="E77" s="14"/>
      <c r="F77" s="14"/>
      <c r="G77" s="14"/>
      <c r="H77" s="14"/>
      <c r="I77" s="88">
        <v>1370</v>
      </c>
      <c r="J77" s="88"/>
      <c r="K77" s="88"/>
      <c r="L77" s="88">
        <v>-300</v>
      </c>
      <c r="M77" s="88"/>
      <c r="N77" s="14">
        <f t="shared" si="8"/>
        <v>1630</v>
      </c>
      <c r="O77" s="14">
        <v>200</v>
      </c>
      <c r="P77" s="102">
        <f aca="true" t="shared" si="10" ref="P77:P104">O77/N77*100</f>
        <v>12.269938650306749</v>
      </c>
      <c r="Q77" s="137"/>
      <c r="R77" s="92">
        <f t="shared" si="9"/>
        <v>1630</v>
      </c>
      <c r="S77" s="85"/>
      <c r="T77" s="17"/>
      <c r="U77" s="17"/>
      <c r="V77" s="17"/>
      <c r="W77" s="19"/>
    </row>
    <row r="78" spans="1:23" ht="12.75">
      <c r="A78" s="121">
        <f>+'[1]podrobný rozpočet 2004'!B115</f>
        <v>2219</v>
      </c>
      <c r="B78" s="39"/>
      <c r="C78" s="9" t="str">
        <f>+'[1]podrobný rozpočet 2004'!E115</f>
        <v>Zálež. poz. komunikací</v>
      </c>
      <c r="D78" s="14">
        <v>150</v>
      </c>
      <c r="E78" s="14"/>
      <c r="F78" s="14"/>
      <c r="G78" s="14"/>
      <c r="H78" s="14"/>
      <c r="I78" s="14"/>
      <c r="J78" s="14"/>
      <c r="K78" s="14"/>
      <c r="L78" s="14"/>
      <c r="M78" s="14"/>
      <c r="N78" s="14">
        <f t="shared" si="8"/>
        <v>150</v>
      </c>
      <c r="O78" s="14">
        <v>84</v>
      </c>
      <c r="P78" s="102">
        <f t="shared" si="10"/>
        <v>56.00000000000001</v>
      </c>
      <c r="Q78" s="137"/>
      <c r="R78" s="92">
        <f t="shared" si="9"/>
        <v>150</v>
      </c>
      <c r="S78" s="74"/>
      <c r="T78" s="17"/>
      <c r="U78" s="17"/>
      <c r="V78" s="17"/>
      <c r="W78" s="19"/>
    </row>
    <row r="79" spans="1:23" ht="12.75">
      <c r="A79" s="121">
        <f>+'[1]podrobný rozpočet 2004'!B117</f>
        <v>2221</v>
      </c>
      <c r="B79" s="39"/>
      <c r="C79" s="9" t="str">
        <f>+'[1]podrobný rozpočet 2004'!E117</f>
        <v>Provoz veřejné silniční dopravy</v>
      </c>
      <c r="D79" s="14">
        <v>180</v>
      </c>
      <c r="E79" s="14"/>
      <c r="F79" s="14"/>
      <c r="G79" s="14"/>
      <c r="H79" s="14"/>
      <c r="I79" s="14"/>
      <c r="J79" s="14"/>
      <c r="K79" s="14"/>
      <c r="L79" s="14"/>
      <c r="M79" s="14"/>
      <c r="N79" s="14">
        <f t="shared" si="8"/>
        <v>180</v>
      </c>
      <c r="O79" s="14">
        <v>165</v>
      </c>
      <c r="P79" s="102">
        <f t="shared" si="10"/>
        <v>91.66666666666666</v>
      </c>
      <c r="Q79" s="137"/>
      <c r="R79" s="92">
        <f t="shared" si="9"/>
        <v>180</v>
      </c>
      <c r="S79" s="74"/>
      <c r="T79" s="17"/>
      <c r="U79" s="17"/>
      <c r="V79" s="17"/>
      <c r="W79" s="19"/>
    </row>
    <row r="80" spans="1:23" ht="12.75">
      <c r="A80" s="121">
        <f>+'[1]podrobný rozpočet 2004'!B123</f>
        <v>2321</v>
      </c>
      <c r="B80" s="39"/>
      <c r="C80" s="9" t="str">
        <f>+'[1]podrobný rozpočet 2004'!E123</f>
        <v>Odvádění a čištění odpadních vod</v>
      </c>
      <c r="D80" s="14">
        <v>100</v>
      </c>
      <c r="E80" s="14"/>
      <c r="F80" s="14"/>
      <c r="G80" s="14"/>
      <c r="H80" s="14"/>
      <c r="I80" s="14"/>
      <c r="J80" s="14">
        <v>270</v>
      </c>
      <c r="K80" s="14"/>
      <c r="L80" s="14"/>
      <c r="M80" s="14"/>
      <c r="N80" s="14">
        <f t="shared" si="8"/>
        <v>370</v>
      </c>
      <c r="O80" s="14">
        <v>370</v>
      </c>
      <c r="P80" s="102">
        <f t="shared" si="10"/>
        <v>100</v>
      </c>
      <c r="Q80" s="137"/>
      <c r="R80" s="92">
        <f t="shared" si="9"/>
        <v>370</v>
      </c>
      <c r="S80" s="74"/>
      <c r="T80" s="17"/>
      <c r="U80" s="17"/>
      <c r="V80" s="17"/>
      <c r="W80" s="19"/>
    </row>
    <row r="81" spans="1:23" ht="12.75">
      <c r="A81" s="121">
        <f>+'[1]podrobný rozpočet 2004'!B127</f>
        <v>3111</v>
      </c>
      <c r="B81" s="39"/>
      <c r="C81" s="9" t="str">
        <f>+'[1]podrobný rozpočet 2004'!E127</f>
        <v>Předškolní zařízení</v>
      </c>
      <c r="D81" s="14">
        <v>650</v>
      </c>
      <c r="E81" s="14"/>
      <c r="F81" s="14"/>
      <c r="G81" s="14"/>
      <c r="H81" s="14"/>
      <c r="I81" s="14"/>
      <c r="J81" s="14"/>
      <c r="K81" s="14"/>
      <c r="L81" s="14"/>
      <c r="M81" s="14"/>
      <c r="N81" s="14">
        <f t="shared" si="8"/>
        <v>650</v>
      </c>
      <c r="O81" s="14">
        <v>600</v>
      </c>
      <c r="P81" s="102">
        <f t="shared" si="10"/>
        <v>92.3076923076923</v>
      </c>
      <c r="Q81" s="137">
        <v>15</v>
      </c>
      <c r="R81" s="92">
        <f t="shared" si="9"/>
        <v>665</v>
      </c>
      <c r="S81" s="82" t="s">
        <v>42</v>
      </c>
      <c r="T81" s="17"/>
      <c r="U81" s="17"/>
      <c r="V81" s="17"/>
      <c r="W81" s="19"/>
    </row>
    <row r="82" spans="1:23" ht="12.75">
      <c r="A82" s="121">
        <f>+'[1]podrobný rozpočet 2004'!B132</f>
        <v>3113</v>
      </c>
      <c r="B82" s="39"/>
      <c r="C82" s="9" t="str">
        <f>+'[1]podrobný rozpočet 2004'!E132</f>
        <v>Základní školy</v>
      </c>
      <c r="D82" s="14">
        <v>2000</v>
      </c>
      <c r="E82" s="14"/>
      <c r="F82" s="14"/>
      <c r="G82" s="14"/>
      <c r="H82" s="14"/>
      <c r="I82" s="14"/>
      <c r="J82" s="14">
        <v>400</v>
      </c>
      <c r="K82" s="14">
        <v>148</v>
      </c>
      <c r="L82" s="14">
        <v>200</v>
      </c>
      <c r="M82" s="14"/>
      <c r="N82" s="14">
        <f t="shared" si="8"/>
        <v>2748</v>
      </c>
      <c r="O82" s="14">
        <v>2577</v>
      </c>
      <c r="P82" s="102">
        <f t="shared" si="10"/>
        <v>93.77729257641921</v>
      </c>
      <c r="Q82" s="137"/>
      <c r="R82" s="92">
        <f t="shared" si="9"/>
        <v>2748</v>
      </c>
      <c r="S82" s="229"/>
      <c r="T82" s="230"/>
      <c r="U82" s="230"/>
      <c r="V82" s="230"/>
      <c r="W82" s="19"/>
    </row>
    <row r="83" spans="1:23" ht="12.75" customHeight="1">
      <c r="A83" s="122">
        <f>+'[1]podrobný rozpočet 2004'!B148</f>
        <v>3314</v>
      </c>
      <c r="B83" s="40"/>
      <c r="C83" s="22" t="str">
        <f>+'[1]podrobný rozpočet 2004'!E148</f>
        <v>Činnosti knihovnické</v>
      </c>
      <c r="D83" s="24">
        <v>147</v>
      </c>
      <c r="E83" s="24"/>
      <c r="F83" s="24"/>
      <c r="G83" s="24"/>
      <c r="H83" s="24"/>
      <c r="I83" s="24"/>
      <c r="J83" s="24"/>
      <c r="K83" s="24"/>
      <c r="L83" s="24"/>
      <c r="M83" s="24"/>
      <c r="N83" s="14">
        <f t="shared" si="8"/>
        <v>147</v>
      </c>
      <c r="O83" s="24">
        <v>135</v>
      </c>
      <c r="P83" s="102">
        <f t="shared" si="10"/>
        <v>91.83673469387756</v>
      </c>
      <c r="Q83" s="137"/>
      <c r="R83" s="92">
        <f t="shared" si="9"/>
        <v>147</v>
      </c>
      <c r="S83" s="231"/>
      <c r="T83" s="232"/>
      <c r="U83" s="232"/>
      <c r="V83" s="232"/>
      <c r="W83" s="163"/>
    </row>
    <row r="84" spans="1:23" ht="12.75">
      <c r="A84" s="121">
        <f>+'[1]podrobný rozpočet 2004'!B156</f>
        <v>3319</v>
      </c>
      <c r="B84" s="39"/>
      <c r="C84" s="9" t="str">
        <f>+'[1]podrobný rozpočet 2004'!E156</f>
        <v>Záležitosti kultury j.n.</v>
      </c>
      <c r="D84" s="14">
        <v>300</v>
      </c>
      <c r="E84" s="14"/>
      <c r="F84" s="14"/>
      <c r="G84" s="14"/>
      <c r="H84" s="14"/>
      <c r="I84" s="14"/>
      <c r="J84" s="14">
        <v>75</v>
      </c>
      <c r="K84" s="14">
        <v>60</v>
      </c>
      <c r="L84" s="14"/>
      <c r="M84" s="14">
        <v>5</v>
      </c>
      <c r="N84" s="14">
        <f t="shared" si="8"/>
        <v>440</v>
      </c>
      <c r="O84" s="14">
        <v>430</v>
      </c>
      <c r="P84" s="102">
        <f t="shared" si="10"/>
        <v>97.72727272727273</v>
      </c>
      <c r="Q84" s="137"/>
      <c r="R84" s="92">
        <f t="shared" si="9"/>
        <v>440</v>
      </c>
      <c r="S84" s="74"/>
      <c r="T84" s="75"/>
      <c r="U84" s="17"/>
      <c r="V84" s="17"/>
      <c r="W84" s="19"/>
    </row>
    <row r="85" spans="1:23" ht="12.75">
      <c r="A85" s="121">
        <f>+'[1]podrobný rozpočet 2004'!B159</f>
        <v>3322</v>
      </c>
      <c r="B85" s="39"/>
      <c r="C85" s="9" t="str">
        <f>+'[1]podrobný rozpočet 2004'!E159</f>
        <v>Zachování a obnova kulturních pam.</v>
      </c>
      <c r="D85" s="14">
        <v>400</v>
      </c>
      <c r="E85" s="14"/>
      <c r="F85" s="14"/>
      <c r="G85" s="14"/>
      <c r="H85" s="14"/>
      <c r="I85" s="14">
        <v>200</v>
      </c>
      <c r="J85" s="14"/>
      <c r="K85" s="14"/>
      <c r="L85" s="14">
        <v>-100</v>
      </c>
      <c r="M85" s="14"/>
      <c r="N85" s="14">
        <f t="shared" si="8"/>
        <v>500</v>
      </c>
      <c r="O85" s="14">
        <v>303</v>
      </c>
      <c r="P85" s="102">
        <f t="shared" si="10"/>
        <v>60.6</v>
      </c>
      <c r="Q85" s="137"/>
      <c r="R85" s="92">
        <f t="shared" si="9"/>
        <v>500</v>
      </c>
      <c r="S85" s="222"/>
      <c r="T85" s="223"/>
      <c r="U85" s="223"/>
      <c r="V85" s="223"/>
      <c r="W85" s="19"/>
    </row>
    <row r="86" spans="1:23" ht="12.75">
      <c r="A86" s="121">
        <f>+'[1]podrobný rozpočet 2004'!B168</f>
        <v>3399</v>
      </c>
      <c r="B86" s="39"/>
      <c r="C86" s="9" t="str">
        <f>+'[1]podrobný rozpočet 2004'!E168</f>
        <v>Záležitosti kultury a církví a s </v>
      </c>
      <c r="D86" s="14">
        <v>50</v>
      </c>
      <c r="E86" s="14"/>
      <c r="F86" s="14"/>
      <c r="G86" s="14"/>
      <c r="H86" s="14"/>
      <c r="I86" s="14"/>
      <c r="J86" s="14"/>
      <c r="K86" s="14"/>
      <c r="L86" s="14"/>
      <c r="M86" s="14">
        <v>5</v>
      </c>
      <c r="N86" s="14">
        <f t="shared" si="8"/>
        <v>55</v>
      </c>
      <c r="O86" s="14">
        <v>55</v>
      </c>
      <c r="P86" s="102">
        <f t="shared" si="10"/>
        <v>100</v>
      </c>
      <c r="Q86" s="137"/>
      <c r="R86" s="92">
        <f t="shared" si="9"/>
        <v>55</v>
      </c>
      <c r="S86" s="234"/>
      <c r="T86" s="235"/>
      <c r="U86" s="235"/>
      <c r="V86" s="224"/>
      <c r="W86" s="19"/>
    </row>
    <row r="87" spans="1:23" ht="12.75">
      <c r="A87" s="121">
        <f>+'[1]podrobný rozpočet 2004'!B170</f>
        <v>3419</v>
      </c>
      <c r="B87" s="39"/>
      <c r="C87" s="9" t="str">
        <f>+'[1]podrobný rozpočet 2004'!E170</f>
        <v>Tělovýchovná činnost</v>
      </c>
      <c r="D87" s="14">
        <v>160</v>
      </c>
      <c r="E87" s="14"/>
      <c r="F87" s="14"/>
      <c r="G87" s="14"/>
      <c r="H87" s="14"/>
      <c r="I87" s="14"/>
      <c r="J87" s="14"/>
      <c r="K87" s="14"/>
      <c r="L87" s="14"/>
      <c r="M87" s="14"/>
      <c r="N87" s="14">
        <f t="shared" si="8"/>
        <v>160</v>
      </c>
      <c r="O87" s="14">
        <v>160</v>
      </c>
      <c r="P87" s="102">
        <f t="shared" si="10"/>
        <v>100</v>
      </c>
      <c r="Q87" s="137"/>
      <c r="R87" s="92">
        <f t="shared" si="9"/>
        <v>160</v>
      </c>
      <c r="S87" s="74"/>
      <c r="T87" s="17"/>
      <c r="U87" s="17"/>
      <c r="V87" s="17"/>
      <c r="W87" s="19"/>
    </row>
    <row r="88" spans="1:23" ht="12.75">
      <c r="A88" s="121">
        <f>+'[1]podrobný rozpočet 2004'!B173</f>
        <v>3421</v>
      </c>
      <c r="B88" s="39"/>
      <c r="C88" s="9" t="str">
        <f>+'[1]podrobný rozpočet 2004'!E173</f>
        <v>Využití volného času dětí</v>
      </c>
      <c r="D88" s="14">
        <v>100</v>
      </c>
      <c r="E88" s="14"/>
      <c r="F88" s="14"/>
      <c r="G88" s="14"/>
      <c r="H88" s="14"/>
      <c r="I88" s="14"/>
      <c r="J88" s="14">
        <v>120</v>
      </c>
      <c r="K88" s="14"/>
      <c r="L88" s="14"/>
      <c r="M88" s="14"/>
      <c r="N88" s="14">
        <f t="shared" si="8"/>
        <v>220</v>
      </c>
      <c r="O88" s="14">
        <v>173</v>
      </c>
      <c r="P88" s="102">
        <f t="shared" si="10"/>
        <v>78.63636363636364</v>
      </c>
      <c r="Q88" s="137"/>
      <c r="R88" s="92">
        <f t="shared" si="9"/>
        <v>220</v>
      </c>
      <c r="S88" s="74"/>
      <c r="T88" s="17"/>
      <c r="U88" s="17"/>
      <c r="V88" s="17"/>
      <c r="W88" s="19"/>
    </row>
    <row r="89" spans="1:23" ht="12.75">
      <c r="A89" s="121">
        <f>+'[1]podrobný rozpočet 2004'!B175</f>
        <v>3541</v>
      </c>
      <c r="B89" s="39"/>
      <c r="C89" s="9" t="str">
        <f>+'[1]podrobný rozpočet 2004'!E175</f>
        <v>Prevence před drogami</v>
      </c>
      <c r="D89" s="14">
        <v>8</v>
      </c>
      <c r="E89" s="14"/>
      <c r="F89" s="14"/>
      <c r="G89" s="14"/>
      <c r="H89" s="14"/>
      <c r="I89" s="14"/>
      <c r="J89" s="14"/>
      <c r="K89" s="14"/>
      <c r="L89" s="14"/>
      <c r="M89" s="14"/>
      <c r="N89" s="14">
        <f t="shared" si="8"/>
        <v>8</v>
      </c>
      <c r="O89" s="14">
        <v>8</v>
      </c>
      <c r="P89" s="102">
        <f t="shared" si="10"/>
        <v>100</v>
      </c>
      <c r="Q89" s="137"/>
      <c r="R89" s="92">
        <f t="shared" si="9"/>
        <v>8</v>
      </c>
      <c r="S89" s="74"/>
      <c r="T89" s="17"/>
      <c r="U89" s="17"/>
      <c r="V89" s="17"/>
      <c r="W89" s="19"/>
    </row>
    <row r="90" spans="1:23" ht="12.75">
      <c r="A90" s="121">
        <f>+'[1]podrobný rozpočet 2004'!B177</f>
        <v>3543</v>
      </c>
      <c r="B90" s="39"/>
      <c r="C90" s="9" t="str">
        <f>+'[1]podrobný rozpočet 2004'!E177</f>
        <v>Programy pomoci zdravotně postiženým</v>
      </c>
      <c r="D90" s="14">
        <v>80</v>
      </c>
      <c r="E90" s="14"/>
      <c r="F90" s="14"/>
      <c r="G90" s="14"/>
      <c r="H90" s="14"/>
      <c r="I90" s="14"/>
      <c r="J90" s="14"/>
      <c r="K90" s="14">
        <v>100</v>
      </c>
      <c r="L90" s="14"/>
      <c r="M90" s="14">
        <v>17</v>
      </c>
      <c r="N90" s="14">
        <f t="shared" si="8"/>
        <v>197</v>
      </c>
      <c r="O90" s="14">
        <v>197</v>
      </c>
      <c r="P90" s="102">
        <f t="shared" si="10"/>
        <v>100</v>
      </c>
      <c r="Q90" s="137"/>
      <c r="R90" s="92">
        <f t="shared" si="9"/>
        <v>197</v>
      </c>
      <c r="S90" s="74"/>
      <c r="T90" s="17"/>
      <c r="U90" s="17"/>
      <c r="V90" s="17"/>
      <c r="W90" s="19"/>
    </row>
    <row r="91" spans="1:23" ht="12.75">
      <c r="A91" s="121">
        <f>+'[1]podrobný rozpočet 2004'!B191</f>
        <v>3612</v>
      </c>
      <c r="B91" s="39"/>
      <c r="C91" s="9" t="str">
        <f>+'[1]podrobný rozpočet 2004'!E191</f>
        <v>Bytové hospodářství</v>
      </c>
      <c r="D91" s="14">
        <v>1600</v>
      </c>
      <c r="E91" s="14"/>
      <c r="F91" s="14"/>
      <c r="G91" s="14"/>
      <c r="H91" s="14"/>
      <c r="I91" s="88">
        <v>2000</v>
      </c>
      <c r="J91" s="88">
        <v>400</v>
      </c>
      <c r="K91" s="88"/>
      <c r="L91" s="88"/>
      <c r="M91" s="88"/>
      <c r="N91" s="14">
        <f t="shared" si="8"/>
        <v>4000</v>
      </c>
      <c r="O91" s="14">
        <v>3783</v>
      </c>
      <c r="P91" s="102">
        <f t="shared" si="10"/>
        <v>94.575</v>
      </c>
      <c r="Q91" s="137"/>
      <c r="R91" s="92">
        <f t="shared" si="9"/>
        <v>4000</v>
      </c>
      <c r="S91" s="85"/>
      <c r="T91" s="17"/>
      <c r="U91" s="17"/>
      <c r="V91" s="17"/>
      <c r="W91" s="19"/>
    </row>
    <row r="92" spans="1:23" ht="12.75">
      <c r="A92" s="121">
        <f>+'[1]podrobný rozpočet 2004'!B202</f>
        <v>3613</v>
      </c>
      <c r="B92" s="39"/>
      <c r="C92" s="9" t="str">
        <f>+'[1]podrobný rozpočet 2004'!E202</f>
        <v>Nebytové hospodářství</v>
      </c>
      <c r="D92" s="14">
        <v>720</v>
      </c>
      <c r="E92" s="14"/>
      <c r="F92" s="14"/>
      <c r="G92" s="14"/>
      <c r="H92" s="14"/>
      <c r="I92" s="14"/>
      <c r="J92" s="14"/>
      <c r="K92" s="14"/>
      <c r="L92" s="14"/>
      <c r="M92" s="14"/>
      <c r="N92" s="14">
        <f t="shared" si="8"/>
        <v>720</v>
      </c>
      <c r="O92" s="14">
        <v>690</v>
      </c>
      <c r="P92" s="102">
        <f t="shared" si="10"/>
        <v>95.83333333333334</v>
      </c>
      <c r="Q92" s="137"/>
      <c r="R92" s="92">
        <f t="shared" si="9"/>
        <v>720</v>
      </c>
      <c r="S92" s="82"/>
      <c r="T92" s="17"/>
      <c r="U92" s="17"/>
      <c r="V92" s="17"/>
      <c r="W92" s="19"/>
    </row>
    <row r="93" spans="1:23" ht="12.75">
      <c r="A93" s="121">
        <f>+'[1]podrobný rozpočet 2004'!B211</f>
        <v>3631</v>
      </c>
      <c r="B93" s="39"/>
      <c r="C93" s="9" t="str">
        <f>+'[1]podrobný rozpočet 2004'!E211</f>
        <v>Veřejné osvětlení</v>
      </c>
      <c r="D93" s="14">
        <v>950</v>
      </c>
      <c r="E93" s="14"/>
      <c r="F93" s="14"/>
      <c r="G93" s="14"/>
      <c r="H93" s="14"/>
      <c r="I93" s="14"/>
      <c r="J93" s="14"/>
      <c r="K93" s="14"/>
      <c r="L93" s="14"/>
      <c r="M93" s="14"/>
      <c r="N93" s="14">
        <f t="shared" si="8"/>
        <v>950</v>
      </c>
      <c r="O93" s="14">
        <v>878</v>
      </c>
      <c r="P93" s="102">
        <f t="shared" si="10"/>
        <v>92.42105263157895</v>
      </c>
      <c r="Q93" s="137"/>
      <c r="R93" s="92">
        <f t="shared" si="9"/>
        <v>950</v>
      </c>
      <c r="S93" s="82"/>
      <c r="T93" s="17"/>
      <c r="U93" s="17"/>
      <c r="V93" s="17"/>
      <c r="W93" s="19"/>
    </row>
    <row r="94" spans="1:23" ht="12.75">
      <c r="A94" s="121">
        <f>+'[1]podrobný rozpočet 2004'!B218</f>
        <v>3632</v>
      </c>
      <c r="B94" s="39"/>
      <c r="C94" s="9" t="str">
        <f>+'[1]podrobný rozpočet 2004'!E218</f>
        <v>Pohřebnictví</v>
      </c>
      <c r="D94" s="14">
        <v>100</v>
      </c>
      <c r="E94" s="14"/>
      <c r="F94" s="14"/>
      <c r="G94" s="14"/>
      <c r="H94" s="14"/>
      <c r="I94" s="14"/>
      <c r="J94" s="14"/>
      <c r="K94" s="14"/>
      <c r="L94" s="14"/>
      <c r="M94" s="14"/>
      <c r="N94" s="14">
        <f t="shared" si="8"/>
        <v>100</v>
      </c>
      <c r="O94" s="14">
        <v>32</v>
      </c>
      <c r="P94" s="102">
        <f t="shared" si="10"/>
        <v>32</v>
      </c>
      <c r="Q94" s="137"/>
      <c r="R94" s="92">
        <f t="shared" si="9"/>
        <v>100</v>
      </c>
      <c r="S94" s="74"/>
      <c r="T94" s="17"/>
      <c r="U94" s="17"/>
      <c r="V94" s="17"/>
      <c r="W94" s="19"/>
    </row>
    <row r="95" spans="1:23" ht="12.75">
      <c r="A95" s="121">
        <f>+'[1]podrobný rozpočet 2004'!B242</f>
        <v>3639</v>
      </c>
      <c r="B95" s="39"/>
      <c r="C95" s="9" t="str">
        <f>+'[1]podrobný rozpočet 2004'!E242</f>
        <v>Komunální služby a územní rozvoj</v>
      </c>
      <c r="D95" s="14">
        <v>4868</v>
      </c>
      <c r="E95" s="14"/>
      <c r="F95" s="14"/>
      <c r="G95" s="14"/>
      <c r="H95" s="14"/>
      <c r="I95" s="14">
        <v>-2090</v>
      </c>
      <c r="J95" s="14"/>
      <c r="K95" s="14"/>
      <c r="L95" s="14"/>
      <c r="M95" s="14">
        <v>125</v>
      </c>
      <c r="N95" s="14">
        <f t="shared" si="8"/>
        <v>2903</v>
      </c>
      <c r="O95" s="14">
        <v>2481</v>
      </c>
      <c r="P95" s="102">
        <f t="shared" si="10"/>
        <v>85.4633138132966</v>
      </c>
      <c r="Q95" s="137"/>
      <c r="R95" s="92">
        <f t="shared" si="9"/>
        <v>2903</v>
      </c>
      <c r="S95" s="82"/>
      <c r="T95" s="17"/>
      <c r="U95" s="17"/>
      <c r="V95" s="26"/>
      <c r="W95" s="83"/>
    </row>
    <row r="96" spans="1:23" ht="12.75">
      <c r="A96" s="121">
        <v>3716</v>
      </c>
      <c r="B96" s="39"/>
      <c r="C96" s="9" t="s">
        <v>16</v>
      </c>
      <c r="D96" s="14"/>
      <c r="E96" s="14"/>
      <c r="F96" s="14"/>
      <c r="G96" s="14"/>
      <c r="H96" s="14"/>
      <c r="I96" s="14"/>
      <c r="J96" s="14">
        <v>200</v>
      </c>
      <c r="K96" s="14"/>
      <c r="L96" s="14"/>
      <c r="M96" s="14"/>
      <c r="N96" s="14">
        <f t="shared" si="8"/>
        <v>200</v>
      </c>
      <c r="O96" s="14">
        <v>167</v>
      </c>
      <c r="P96" s="102">
        <f t="shared" si="10"/>
        <v>83.5</v>
      </c>
      <c r="Q96" s="137"/>
      <c r="R96" s="92">
        <f t="shared" si="9"/>
        <v>200</v>
      </c>
      <c r="S96" s="82"/>
      <c r="T96" s="17"/>
      <c r="U96" s="17"/>
      <c r="V96" s="26"/>
      <c r="W96" s="83"/>
    </row>
    <row r="97" spans="1:23" ht="12.75">
      <c r="A97" s="121">
        <f>+'[1]podrobný rozpočet 2004'!B255</f>
        <v>3722</v>
      </c>
      <c r="B97" s="39"/>
      <c r="C97" s="9" t="str">
        <f>+'[1]podrobný rozpočet 2004'!E255</f>
        <v>Sběr a svoz komunálních odpadů</v>
      </c>
      <c r="D97" s="14">
        <v>2050</v>
      </c>
      <c r="E97" s="14"/>
      <c r="F97" s="14"/>
      <c r="G97" s="14"/>
      <c r="H97" s="14"/>
      <c r="I97" s="14"/>
      <c r="J97" s="14"/>
      <c r="K97" s="14"/>
      <c r="L97" s="14">
        <v>200</v>
      </c>
      <c r="M97" s="14"/>
      <c r="N97" s="14">
        <f t="shared" si="8"/>
        <v>2250</v>
      </c>
      <c r="O97" s="14">
        <v>2112</v>
      </c>
      <c r="P97" s="102">
        <f t="shared" si="10"/>
        <v>93.86666666666666</v>
      </c>
      <c r="Q97" s="137"/>
      <c r="R97" s="92">
        <f t="shared" si="9"/>
        <v>2250</v>
      </c>
      <c r="S97" s="74"/>
      <c r="T97" s="17"/>
      <c r="U97" s="17"/>
      <c r="V97" s="17"/>
      <c r="W97" s="19"/>
    </row>
    <row r="98" spans="1:23" ht="12.75">
      <c r="A98" s="121">
        <f>+'[1]podrobný rozpočet 2004'!B259</f>
        <v>3741</v>
      </c>
      <c r="B98" s="39"/>
      <c r="C98" s="9" t="str">
        <f>+'[1]podrobný rozpočet 2004'!E259</f>
        <v>Ochrana druhů a stanovišť</v>
      </c>
      <c r="D98" s="14">
        <v>15</v>
      </c>
      <c r="E98" s="14"/>
      <c r="F98" s="14"/>
      <c r="G98" s="14"/>
      <c r="H98" s="14"/>
      <c r="I98" s="14"/>
      <c r="J98" s="14"/>
      <c r="K98" s="14"/>
      <c r="L98" s="14"/>
      <c r="M98" s="14"/>
      <c r="N98" s="14">
        <f t="shared" si="8"/>
        <v>15</v>
      </c>
      <c r="O98" s="14">
        <v>13</v>
      </c>
      <c r="P98" s="102">
        <f t="shared" si="10"/>
        <v>86.66666666666667</v>
      </c>
      <c r="Q98" s="137"/>
      <c r="R98" s="92">
        <f t="shared" si="9"/>
        <v>15</v>
      </c>
      <c r="S98" s="74"/>
      <c r="T98" s="17"/>
      <c r="U98" s="17"/>
      <c r="V98" s="17"/>
      <c r="W98" s="19"/>
    </row>
    <row r="99" spans="1:23" ht="12.75">
      <c r="A99" s="121">
        <f>+'[1]podrobný rozpočet 2004'!B279</f>
        <v>3745</v>
      </c>
      <c r="B99" s="39"/>
      <c r="C99" s="9" t="str">
        <f>+'[1]podrobný rozpočet 2004'!E279</f>
        <v>Péče o vzhled obce a veřejnou zeleň</v>
      </c>
      <c r="D99" s="14">
        <v>1192</v>
      </c>
      <c r="E99" s="14"/>
      <c r="F99" s="14"/>
      <c r="G99" s="14"/>
      <c r="H99" s="14"/>
      <c r="I99" s="14"/>
      <c r="J99" s="14">
        <v>152</v>
      </c>
      <c r="K99" s="14">
        <v>380</v>
      </c>
      <c r="L99" s="14"/>
      <c r="M99" s="14">
        <v>190</v>
      </c>
      <c r="N99" s="14">
        <f t="shared" si="8"/>
        <v>1914</v>
      </c>
      <c r="O99" s="14">
        <v>1909</v>
      </c>
      <c r="P99" s="102">
        <f t="shared" si="10"/>
        <v>99.73876698014628</v>
      </c>
      <c r="Q99" s="137">
        <v>190</v>
      </c>
      <c r="R99" s="92">
        <f t="shared" si="9"/>
        <v>2104</v>
      </c>
      <c r="S99" s="74" t="s">
        <v>41</v>
      </c>
      <c r="T99" s="17"/>
      <c r="U99" s="17"/>
      <c r="V99" s="17"/>
      <c r="W99" s="19"/>
    </row>
    <row r="100" spans="1:23" ht="12.75">
      <c r="A100" s="121"/>
      <c r="B100" s="39"/>
      <c r="C100" s="9" t="s">
        <v>10</v>
      </c>
      <c r="D100" s="14">
        <v>500</v>
      </c>
      <c r="E100" s="14"/>
      <c r="F100" s="14"/>
      <c r="G100" s="14"/>
      <c r="H100" s="14"/>
      <c r="I100" s="14"/>
      <c r="J100" s="14"/>
      <c r="K100" s="14"/>
      <c r="L100" s="14"/>
      <c r="M100" s="14"/>
      <c r="N100" s="14">
        <f t="shared" si="8"/>
        <v>500</v>
      </c>
      <c r="O100" s="14"/>
      <c r="P100" s="102">
        <f t="shared" si="10"/>
        <v>0</v>
      </c>
      <c r="Q100" s="137"/>
      <c r="R100" s="92">
        <f t="shared" si="9"/>
        <v>500</v>
      </c>
      <c r="S100" s="74"/>
      <c r="T100" s="17"/>
      <c r="U100" s="17"/>
      <c r="V100" s="17"/>
      <c r="W100" s="19"/>
    </row>
    <row r="101" spans="1:23" ht="12.75">
      <c r="A101" s="121">
        <f>+'[1]podrobný rozpočet 2004'!B283</f>
        <v>4316</v>
      </c>
      <c r="B101" s="39"/>
      <c r="C101" s="9" t="str">
        <f>+'[1]podrobný rozpočet 2004'!E283</f>
        <v>Domovy důchodců</v>
      </c>
      <c r="D101" s="14">
        <v>10</v>
      </c>
      <c r="E101" s="14"/>
      <c r="F101" s="14"/>
      <c r="G101" s="14"/>
      <c r="H101" s="14"/>
      <c r="I101" s="14"/>
      <c r="J101" s="14"/>
      <c r="K101" s="14"/>
      <c r="L101" s="14"/>
      <c r="M101" s="14"/>
      <c r="N101" s="14">
        <f t="shared" si="8"/>
        <v>10</v>
      </c>
      <c r="O101" s="14"/>
      <c r="P101" s="102">
        <f t="shared" si="10"/>
        <v>0</v>
      </c>
      <c r="Q101" s="137"/>
      <c r="R101" s="92">
        <f t="shared" si="9"/>
        <v>10</v>
      </c>
      <c r="S101" s="74"/>
      <c r="T101" s="17"/>
      <c r="U101" s="17"/>
      <c r="V101" s="17"/>
      <c r="W101" s="19"/>
    </row>
    <row r="102" spans="1:23" ht="12.75">
      <c r="A102" s="121">
        <f>+'[1]podrobný rozpočet 2004'!B295</f>
        <v>4319</v>
      </c>
      <c r="B102" s="39"/>
      <c r="C102" s="9" t="str">
        <f>+'[1]podrobný rozpočet 2004'!E295</f>
        <v>Soc. péče a pomoc starým a zdrav postiž.</v>
      </c>
      <c r="D102" s="14">
        <v>90</v>
      </c>
      <c r="E102" s="14"/>
      <c r="F102" s="14"/>
      <c r="G102" s="14"/>
      <c r="H102" s="14"/>
      <c r="I102" s="66"/>
      <c r="J102" s="66"/>
      <c r="K102" s="66"/>
      <c r="L102" s="66"/>
      <c r="M102" s="66"/>
      <c r="N102" s="14">
        <f t="shared" si="8"/>
        <v>90</v>
      </c>
      <c r="O102" s="14">
        <v>58</v>
      </c>
      <c r="P102" s="102">
        <f t="shared" si="10"/>
        <v>64.44444444444444</v>
      </c>
      <c r="Q102" s="137"/>
      <c r="R102" s="92">
        <f t="shared" si="9"/>
        <v>90</v>
      </c>
      <c r="S102" s="74"/>
      <c r="T102" s="17"/>
      <c r="U102" s="17"/>
      <c r="V102" s="17"/>
      <c r="W102" s="19"/>
    </row>
    <row r="103" spans="1:23" ht="12.75">
      <c r="A103" s="123">
        <v>5326</v>
      </c>
      <c r="B103" s="76"/>
      <c r="C103" s="77" t="s">
        <v>12</v>
      </c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14">
        <f t="shared" si="8"/>
        <v>0</v>
      </c>
      <c r="O103" s="66"/>
      <c r="P103" s="102"/>
      <c r="Q103" s="138"/>
      <c r="R103" s="92">
        <f t="shared" si="9"/>
        <v>0</v>
      </c>
      <c r="S103" s="74"/>
      <c r="T103" s="17"/>
      <c r="U103" s="17"/>
      <c r="V103" s="17"/>
      <c r="W103" s="19"/>
    </row>
    <row r="104" spans="1:23" ht="13.5" thickBot="1">
      <c r="A104" s="70">
        <f>+'[1]podrobný rozpočet 2004'!B315</f>
        <v>5512</v>
      </c>
      <c r="B104" s="56"/>
      <c r="C104" s="126" t="str">
        <f>+'[1]podrobný rozpočet 2004'!E315</f>
        <v>Protipožární ochrana- dobrovolná</v>
      </c>
      <c r="D104" s="127">
        <v>700</v>
      </c>
      <c r="E104" s="127"/>
      <c r="F104" s="127"/>
      <c r="G104" s="127"/>
      <c r="H104" s="127"/>
      <c r="I104" s="127"/>
      <c r="J104" s="127">
        <v>150</v>
      </c>
      <c r="K104" s="127">
        <v>29</v>
      </c>
      <c r="L104" s="127"/>
      <c r="M104" s="127">
        <v>218</v>
      </c>
      <c r="N104" s="14">
        <f t="shared" si="8"/>
        <v>1097</v>
      </c>
      <c r="O104" s="127">
        <v>931</v>
      </c>
      <c r="P104" s="128">
        <f t="shared" si="10"/>
        <v>84.86782133090246</v>
      </c>
      <c r="Q104" s="139"/>
      <c r="R104" s="92">
        <f t="shared" si="9"/>
        <v>1097</v>
      </c>
      <c r="S104" s="129"/>
      <c r="T104" s="20"/>
      <c r="U104" s="20"/>
      <c r="V104" s="20"/>
      <c r="W104" s="21"/>
    </row>
    <row r="105" spans="1:23" ht="12.75">
      <c r="A105" s="3"/>
      <c r="B105" s="3"/>
      <c r="C105" s="11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105"/>
      <c r="Q105" s="106"/>
      <c r="R105" s="106"/>
      <c r="S105" s="29"/>
      <c r="T105" s="29"/>
      <c r="U105" s="29"/>
      <c r="V105" s="29"/>
      <c r="W105" s="60"/>
    </row>
    <row r="106" spans="1:23" ht="12.75">
      <c r="A106" s="3"/>
      <c r="B106" s="3"/>
      <c r="C106" s="11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105"/>
      <c r="Q106" s="106"/>
      <c r="R106" s="106"/>
      <c r="S106" s="29"/>
      <c r="T106" s="29"/>
      <c r="U106" s="29"/>
      <c r="V106" s="29"/>
      <c r="W106" s="60"/>
    </row>
    <row r="107" spans="1:23" ht="12.75">
      <c r="A107" s="3"/>
      <c r="B107" s="3"/>
      <c r="C107" s="11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105"/>
      <c r="Q107" s="106"/>
      <c r="R107" s="106"/>
      <c r="S107" s="29"/>
      <c r="T107" s="29"/>
      <c r="U107" s="29"/>
      <c r="V107" s="29"/>
      <c r="W107" s="60"/>
    </row>
    <row r="108" spans="1:23" ht="13.5" thickBot="1">
      <c r="A108" s="3"/>
      <c r="B108" s="3"/>
      <c r="C108" s="11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105"/>
      <c r="Q108" s="106"/>
      <c r="R108" s="106"/>
      <c r="S108" s="29"/>
      <c r="T108" s="29"/>
      <c r="U108" s="29"/>
      <c r="V108" s="29"/>
      <c r="W108" s="60"/>
    </row>
    <row r="109" spans="1:23" ht="12.75">
      <c r="A109" s="120" t="s">
        <v>6</v>
      </c>
      <c r="B109" s="124"/>
      <c r="C109" s="125"/>
      <c r="D109" s="38" t="s">
        <v>18</v>
      </c>
      <c r="E109" s="99"/>
      <c r="F109" s="99"/>
      <c r="G109" s="99"/>
      <c r="H109" s="99"/>
      <c r="I109" s="237" t="s">
        <v>20</v>
      </c>
      <c r="J109" s="237"/>
      <c r="K109" s="237"/>
      <c r="L109" s="237"/>
      <c r="M109" s="219"/>
      <c r="N109" s="38" t="s">
        <v>30</v>
      </c>
      <c r="O109" s="38" t="s">
        <v>22</v>
      </c>
      <c r="P109" s="38"/>
      <c r="Q109" s="158" t="s">
        <v>23</v>
      </c>
      <c r="R109" s="195" t="s">
        <v>19</v>
      </c>
      <c r="S109" s="239" t="s">
        <v>17</v>
      </c>
      <c r="T109" s="239"/>
      <c r="U109" s="239"/>
      <c r="V109" s="240"/>
      <c r="W109" s="18"/>
    </row>
    <row r="110" spans="1:23" ht="13.5" thickBot="1">
      <c r="A110" s="196"/>
      <c r="B110" s="53"/>
      <c r="C110" s="197"/>
      <c r="D110" s="100" t="s">
        <v>19</v>
      </c>
      <c r="E110" s="101"/>
      <c r="F110" s="101"/>
      <c r="G110" s="101"/>
      <c r="H110" s="101"/>
      <c r="I110" s="100" t="s">
        <v>21</v>
      </c>
      <c r="J110" s="100" t="s">
        <v>24</v>
      </c>
      <c r="K110" s="100" t="s">
        <v>29</v>
      </c>
      <c r="L110" s="100" t="s">
        <v>31</v>
      </c>
      <c r="M110" s="100" t="s">
        <v>32</v>
      </c>
      <c r="N110" s="100" t="s">
        <v>19</v>
      </c>
      <c r="O110" s="100" t="s">
        <v>36</v>
      </c>
      <c r="P110" s="100" t="s">
        <v>14</v>
      </c>
      <c r="Q110" s="198" t="s">
        <v>35</v>
      </c>
      <c r="R110" s="199" t="s">
        <v>37</v>
      </c>
      <c r="S110" s="241"/>
      <c r="T110" s="241"/>
      <c r="U110" s="241"/>
      <c r="V110" s="242"/>
      <c r="W110" s="60"/>
    </row>
    <row r="111" spans="1:23" ht="12.75">
      <c r="A111" s="192">
        <f>+'[1]podrobný rozpočet 2004'!B320</f>
        <v>6112</v>
      </c>
      <c r="B111" s="111"/>
      <c r="C111" s="108" t="str">
        <f>+'[1]podrobný rozpočet 2004'!E320</f>
        <v>Zastupitelstva obcí</v>
      </c>
      <c r="D111" s="176">
        <v>1000</v>
      </c>
      <c r="E111" s="176"/>
      <c r="F111" s="176"/>
      <c r="G111" s="176"/>
      <c r="H111" s="176"/>
      <c r="I111" s="176"/>
      <c r="J111" s="176"/>
      <c r="K111" s="176"/>
      <c r="L111" s="176"/>
      <c r="M111" s="176"/>
      <c r="N111" s="176">
        <f>SUM(D111:M111)</f>
        <v>1000</v>
      </c>
      <c r="O111" s="176">
        <v>924</v>
      </c>
      <c r="P111" s="177">
        <f>O111/N111*100</f>
        <v>92.4</v>
      </c>
      <c r="Q111" s="193"/>
      <c r="R111" s="194">
        <f>N111+Q111</f>
        <v>1000</v>
      </c>
      <c r="S111" s="17"/>
      <c r="T111" s="17"/>
      <c r="U111" s="17"/>
      <c r="V111" s="19"/>
      <c r="W111" s="19"/>
    </row>
    <row r="112" spans="1:23" ht="12.75">
      <c r="A112" s="121">
        <v>6115</v>
      </c>
      <c r="B112" s="39"/>
      <c r="C112" s="109" t="s">
        <v>2</v>
      </c>
      <c r="D112" s="14"/>
      <c r="E112" s="14"/>
      <c r="F112" s="14"/>
      <c r="G112" s="14"/>
      <c r="H112" s="14"/>
      <c r="I112" s="14"/>
      <c r="J112" s="14"/>
      <c r="K112" s="14"/>
      <c r="L112" s="14">
        <v>70</v>
      </c>
      <c r="M112" s="14"/>
      <c r="N112" s="176">
        <f aca="true" t="shared" si="11" ref="N112:N117">SUM(D112:M112)</f>
        <v>70</v>
      </c>
      <c r="O112" s="14">
        <v>48</v>
      </c>
      <c r="P112" s="102"/>
      <c r="Q112" s="140"/>
      <c r="R112" s="194">
        <f aca="true" t="shared" si="12" ref="R112:R117">N112+Q112</f>
        <v>70</v>
      </c>
      <c r="S112" s="17"/>
      <c r="T112" s="17"/>
      <c r="U112" s="17"/>
      <c r="V112" s="19"/>
      <c r="W112" s="19"/>
    </row>
    <row r="113" spans="1:23" ht="12.75">
      <c r="A113" s="121">
        <f>+'[1]podrobný rozpočet 2004'!B362</f>
        <v>6171</v>
      </c>
      <c r="B113" s="39"/>
      <c r="C113" s="109" t="str">
        <f>+'[1]podrobný rozpočet 2004'!E362</f>
        <v>Činnost místní správy</v>
      </c>
      <c r="D113" s="14">
        <v>6500</v>
      </c>
      <c r="E113" s="14"/>
      <c r="F113" s="14"/>
      <c r="G113" s="14"/>
      <c r="H113" s="14"/>
      <c r="I113" s="88">
        <v>300</v>
      </c>
      <c r="J113" s="88"/>
      <c r="K113" s="88"/>
      <c r="L113" s="88"/>
      <c r="M113" s="88"/>
      <c r="N113" s="176">
        <f t="shared" si="11"/>
        <v>6800</v>
      </c>
      <c r="O113" s="14">
        <v>6321</v>
      </c>
      <c r="P113" s="102">
        <f aca="true" t="shared" si="13" ref="P113:P118">O113/N113*100</f>
        <v>92.95588235294117</v>
      </c>
      <c r="Q113" s="140"/>
      <c r="R113" s="194">
        <f t="shared" si="12"/>
        <v>6800</v>
      </c>
      <c r="S113" s="84"/>
      <c r="T113" s="17"/>
      <c r="U113" s="17"/>
      <c r="V113" s="19"/>
      <c r="W113" s="19"/>
    </row>
    <row r="114" spans="1:23" ht="12.75">
      <c r="A114" s="121">
        <f>+'[1]podrobný rozpočet 2004'!B364</f>
        <v>6310</v>
      </c>
      <c r="B114" s="39"/>
      <c r="C114" s="109" t="str">
        <f>+'[1]podrobný rozpočet 2004'!E364</f>
        <v>Obecné příjmy a výdaje z finac</v>
      </c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76">
        <f t="shared" si="11"/>
        <v>0</v>
      </c>
      <c r="O114" s="14"/>
      <c r="P114" s="102"/>
      <c r="Q114" s="140"/>
      <c r="R114" s="194">
        <f t="shared" si="12"/>
        <v>0</v>
      </c>
      <c r="S114" s="17"/>
      <c r="T114" s="17"/>
      <c r="U114" s="17"/>
      <c r="V114" s="19"/>
      <c r="W114" s="19"/>
    </row>
    <row r="115" spans="1:23" ht="12.75">
      <c r="A115" s="121">
        <v>6330</v>
      </c>
      <c r="B115" s="39"/>
      <c r="C115" s="109" t="s">
        <v>28</v>
      </c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76">
        <f t="shared" si="11"/>
        <v>0</v>
      </c>
      <c r="O115" s="14">
        <v>93</v>
      </c>
      <c r="P115" s="102"/>
      <c r="Q115" s="140"/>
      <c r="R115" s="194">
        <f t="shared" si="12"/>
        <v>0</v>
      </c>
      <c r="S115" s="17"/>
      <c r="T115" s="17"/>
      <c r="U115" s="17"/>
      <c r="V115" s="19"/>
      <c r="W115" s="19"/>
    </row>
    <row r="116" spans="1:23" ht="12.75">
      <c r="A116" s="121">
        <f>+'[1]podrobný rozpočet 2004'!B368</f>
        <v>6399</v>
      </c>
      <c r="B116" s="39"/>
      <c r="C116" s="109" t="str">
        <f>+'[1]podrobný rozpočet 2004'!E368</f>
        <v>Finanční operce j.n.</v>
      </c>
      <c r="D116" s="14">
        <v>1000</v>
      </c>
      <c r="E116" s="14"/>
      <c r="F116" s="14"/>
      <c r="G116" s="14"/>
      <c r="H116" s="14"/>
      <c r="I116" s="14"/>
      <c r="J116" s="14">
        <v>527</v>
      </c>
      <c r="K116" s="14"/>
      <c r="L116" s="14"/>
      <c r="M116" s="14"/>
      <c r="N116" s="176">
        <f t="shared" si="11"/>
        <v>1527</v>
      </c>
      <c r="O116" s="14">
        <v>1527</v>
      </c>
      <c r="P116" s="102">
        <f t="shared" si="13"/>
        <v>100</v>
      </c>
      <c r="Q116" s="140"/>
      <c r="R116" s="194">
        <f t="shared" si="12"/>
        <v>1527</v>
      </c>
      <c r="S116" s="107"/>
      <c r="T116" s="107"/>
      <c r="U116" s="107"/>
      <c r="V116" s="118"/>
      <c r="W116" s="19"/>
    </row>
    <row r="117" spans="1:23" ht="13.5" thickBot="1">
      <c r="A117" s="153">
        <f>+'[1]podrobný rozpočet 2004'!B370</f>
        <v>6402</v>
      </c>
      <c r="B117" s="56"/>
      <c r="C117" s="110" t="str">
        <f>+'[1]podrobný rozpočet 2004'!E370</f>
        <v>Finanční vypořádání min. let</v>
      </c>
      <c r="D117" s="14"/>
      <c r="E117" s="14"/>
      <c r="F117" s="14"/>
      <c r="G117" s="14"/>
      <c r="H117" s="14"/>
      <c r="I117" s="14"/>
      <c r="J117" s="69"/>
      <c r="K117" s="69">
        <v>25</v>
      </c>
      <c r="L117" s="69"/>
      <c r="M117" s="69"/>
      <c r="N117" s="176">
        <f t="shared" si="11"/>
        <v>25</v>
      </c>
      <c r="O117" s="69">
        <v>25</v>
      </c>
      <c r="P117" s="102"/>
      <c r="Q117" s="144"/>
      <c r="R117" s="194">
        <f t="shared" si="12"/>
        <v>25</v>
      </c>
      <c r="S117" s="74"/>
      <c r="T117" s="17"/>
      <c r="U117" s="17"/>
      <c r="V117" s="19"/>
      <c r="W117" s="21"/>
    </row>
    <row r="118" spans="1:23" ht="13.5" thickBot="1">
      <c r="A118" s="154"/>
      <c r="B118" s="53"/>
      <c r="C118" s="130" t="str">
        <f>+'[1]podrobný rozpočet 2004'!E372</f>
        <v>CELKEM</v>
      </c>
      <c r="D118" s="131">
        <f aca="true" t="shared" si="14" ref="D118:N118">SUM(D75:D117)</f>
        <v>26235</v>
      </c>
      <c r="E118" s="131">
        <f t="shared" si="14"/>
        <v>0</v>
      </c>
      <c r="F118" s="131">
        <f t="shared" si="14"/>
        <v>0</v>
      </c>
      <c r="G118" s="131">
        <f t="shared" si="14"/>
        <v>0</v>
      </c>
      <c r="H118" s="131">
        <f t="shared" si="14"/>
        <v>0</v>
      </c>
      <c r="I118" s="131">
        <f t="shared" si="14"/>
        <v>1780</v>
      </c>
      <c r="J118" s="131">
        <f t="shared" si="14"/>
        <v>2294</v>
      </c>
      <c r="K118" s="131">
        <f t="shared" si="14"/>
        <v>1112</v>
      </c>
      <c r="L118" s="131">
        <f t="shared" si="14"/>
        <v>70</v>
      </c>
      <c r="M118" s="131">
        <f t="shared" si="14"/>
        <v>560</v>
      </c>
      <c r="N118" s="131">
        <f t="shared" si="14"/>
        <v>32051</v>
      </c>
      <c r="O118" s="131">
        <f>SUM(O75:O117)</f>
        <v>27875</v>
      </c>
      <c r="P118" s="156">
        <f t="shared" si="13"/>
        <v>86.970765342735</v>
      </c>
      <c r="Q118" s="133">
        <f>SUM(Q75:Q117)</f>
        <v>205</v>
      </c>
      <c r="R118" s="132">
        <f>SUM(R75:R117)</f>
        <v>32256</v>
      </c>
      <c r="S118" s="54"/>
      <c r="T118" s="54"/>
      <c r="U118" s="54"/>
      <c r="V118" s="55"/>
      <c r="W118" s="55"/>
    </row>
    <row r="119" spans="1:3" ht="12.75">
      <c r="A119" s="3"/>
      <c r="B119" s="3"/>
      <c r="C119" s="11"/>
    </row>
    <row r="120" spans="1:3" ht="13.5" thickBot="1">
      <c r="A120" s="3"/>
      <c r="B120" s="3"/>
      <c r="C120" s="11"/>
    </row>
    <row r="121" spans="1:18" ht="12.75">
      <c r="A121" s="41" t="str">
        <f>+'[1]podrobný rozpočet 2004'!B374</f>
        <v>Rekapitulace</v>
      </c>
      <c r="B121" s="42"/>
      <c r="C121" s="43"/>
      <c r="D121" s="44" t="s">
        <v>18</v>
      </c>
      <c r="E121" s="65"/>
      <c r="F121" s="65"/>
      <c r="G121" s="65"/>
      <c r="H121" s="65"/>
      <c r="I121" s="238" t="s">
        <v>20</v>
      </c>
      <c r="J121" s="238"/>
      <c r="K121" s="238"/>
      <c r="L121" s="238"/>
      <c r="M121" s="220"/>
      <c r="N121" s="44" t="s">
        <v>30</v>
      </c>
      <c r="O121" s="44" t="s">
        <v>22</v>
      </c>
      <c r="P121" s="44"/>
      <c r="Q121" s="159" t="s">
        <v>23</v>
      </c>
      <c r="R121" s="134" t="s">
        <v>19</v>
      </c>
    </row>
    <row r="122" spans="1:18" ht="13.5" thickBot="1">
      <c r="A122" s="187"/>
      <c r="B122" s="188"/>
      <c r="C122" s="189"/>
      <c r="D122" s="97" t="s">
        <v>19</v>
      </c>
      <c r="E122" s="98"/>
      <c r="F122" s="98"/>
      <c r="G122" s="98"/>
      <c r="H122" s="98"/>
      <c r="I122" s="97" t="s">
        <v>21</v>
      </c>
      <c r="J122" s="97" t="s">
        <v>24</v>
      </c>
      <c r="K122" s="97" t="s">
        <v>29</v>
      </c>
      <c r="L122" s="97" t="s">
        <v>31</v>
      </c>
      <c r="M122" s="97" t="s">
        <v>32</v>
      </c>
      <c r="N122" s="97"/>
      <c r="O122" s="97" t="s">
        <v>36</v>
      </c>
      <c r="P122" s="97" t="s">
        <v>14</v>
      </c>
      <c r="Q122" s="190" t="s">
        <v>35</v>
      </c>
      <c r="R122" s="191" t="s">
        <v>37</v>
      </c>
    </row>
    <row r="123" spans="1:18" ht="12.75">
      <c r="A123" s="183"/>
      <c r="B123" s="95"/>
      <c r="C123" s="96" t="str">
        <f>+'[1]podrobný rozpočet 2004'!E375</f>
        <v>Příjmy</v>
      </c>
      <c r="D123" s="184">
        <f aca="true" t="shared" si="15" ref="D123:Q123">D55</f>
        <v>26235</v>
      </c>
      <c r="E123" s="184">
        <f t="shared" si="15"/>
        <v>0</v>
      </c>
      <c r="F123" s="184">
        <f t="shared" si="15"/>
        <v>0</v>
      </c>
      <c r="G123" s="184">
        <f t="shared" si="15"/>
        <v>0</v>
      </c>
      <c r="H123" s="184">
        <f t="shared" si="15"/>
        <v>0</v>
      </c>
      <c r="I123" s="184">
        <f t="shared" si="15"/>
        <v>0</v>
      </c>
      <c r="J123" s="184">
        <f t="shared" si="15"/>
        <v>2335</v>
      </c>
      <c r="K123" s="184">
        <f t="shared" si="15"/>
        <v>1012</v>
      </c>
      <c r="L123" s="184">
        <f t="shared" si="15"/>
        <v>70</v>
      </c>
      <c r="M123" s="184"/>
      <c r="N123" s="184">
        <f t="shared" si="15"/>
        <v>30212</v>
      </c>
      <c r="O123" s="184">
        <f t="shared" si="15"/>
        <v>27974</v>
      </c>
      <c r="P123" s="184"/>
      <c r="Q123" s="185">
        <f t="shared" si="15"/>
        <v>425</v>
      </c>
      <c r="R123" s="186">
        <f>R55</f>
        <v>30637</v>
      </c>
    </row>
    <row r="124" spans="1:18" ht="12.75">
      <c r="A124" s="45"/>
      <c r="B124" s="8"/>
      <c r="C124" s="12" t="str">
        <f>+'[1]podrobný rozpočet 2004'!E376</f>
        <v>Výdaje</v>
      </c>
      <c r="D124" s="8">
        <f aca="true" t="shared" si="16" ref="D124:R124">D118</f>
        <v>26235</v>
      </c>
      <c r="E124" s="8">
        <f t="shared" si="16"/>
        <v>0</v>
      </c>
      <c r="F124" s="8">
        <f t="shared" si="16"/>
        <v>0</v>
      </c>
      <c r="G124" s="8">
        <f t="shared" si="16"/>
        <v>0</v>
      </c>
      <c r="H124" s="8">
        <f t="shared" si="16"/>
        <v>0</v>
      </c>
      <c r="I124" s="8">
        <f t="shared" si="16"/>
        <v>1780</v>
      </c>
      <c r="J124" s="8">
        <f t="shared" si="16"/>
        <v>2294</v>
      </c>
      <c r="K124" s="8">
        <f t="shared" si="16"/>
        <v>1112</v>
      </c>
      <c r="L124" s="8">
        <f t="shared" si="16"/>
        <v>70</v>
      </c>
      <c r="M124" s="8"/>
      <c r="N124" s="8">
        <f t="shared" si="16"/>
        <v>32051</v>
      </c>
      <c r="O124" s="8">
        <f t="shared" si="16"/>
        <v>27875</v>
      </c>
      <c r="P124" s="8"/>
      <c r="Q124" s="143">
        <f t="shared" si="16"/>
        <v>205</v>
      </c>
      <c r="R124" s="51">
        <f t="shared" si="16"/>
        <v>32256</v>
      </c>
    </row>
    <row r="125" spans="1:18" ht="12.75">
      <c r="A125" s="45"/>
      <c r="B125" s="8"/>
      <c r="C125" s="12" t="str">
        <f>+'[1]podrobný rozpočet 2004'!E377</f>
        <v>Příjmy - výdaje</v>
      </c>
      <c r="D125" s="8">
        <f aca="true" t="shared" si="17" ref="D125:O125">D123-D124</f>
        <v>0</v>
      </c>
      <c r="E125" s="8">
        <f t="shared" si="17"/>
        <v>0</v>
      </c>
      <c r="F125" s="8">
        <f t="shared" si="17"/>
        <v>0</v>
      </c>
      <c r="G125" s="8">
        <f t="shared" si="17"/>
        <v>0</v>
      </c>
      <c r="H125" s="8">
        <f t="shared" si="17"/>
        <v>0</v>
      </c>
      <c r="I125" s="8">
        <f t="shared" si="17"/>
        <v>-1780</v>
      </c>
      <c r="J125" s="8">
        <f t="shared" si="17"/>
        <v>41</v>
      </c>
      <c r="K125" s="8">
        <f t="shared" si="17"/>
        <v>-100</v>
      </c>
      <c r="L125" s="8">
        <f t="shared" si="17"/>
        <v>0</v>
      </c>
      <c r="M125" s="8"/>
      <c r="N125" s="8">
        <f t="shared" si="17"/>
        <v>-1839</v>
      </c>
      <c r="O125" s="89">
        <f t="shared" si="17"/>
        <v>99</v>
      </c>
      <c r="P125" s="89"/>
      <c r="Q125" s="143">
        <f>Q123-Q124</f>
        <v>220</v>
      </c>
      <c r="R125" s="51">
        <f>R123-R124</f>
        <v>-1619</v>
      </c>
    </row>
    <row r="126" spans="1:18" ht="12.75">
      <c r="A126" s="45"/>
      <c r="B126" s="8"/>
      <c r="C126" s="12"/>
      <c r="D126" s="25"/>
      <c r="E126" s="49"/>
      <c r="F126" s="49"/>
      <c r="G126" s="49"/>
      <c r="H126" s="49"/>
      <c r="I126" s="25"/>
      <c r="J126" s="25"/>
      <c r="K126" s="25"/>
      <c r="L126" s="25"/>
      <c r="M126" s="25"/>
      <c r="N126" s="25"/>
      <c r="O126" s="25"/>
      <c r="P126" s="86"/>
      <c r="Q126" s="141"/>
      <c r="R126" s="52"/>
    </row>
    <row r="127" spans="1:18" ht="12.75">
      <c r="A127" s="45"/>
      <c r="B127" s="8"/>
      <c r="C127" s="12"/>
      <c r="D127" s="8"/>
      <c r="E127" s="50"/>
      <c r="F127" s="50"/>
      <c r="G127" s="50"/>
      <c r="H127" s="50"/>
      <c r="I127" s="8"/>
      <c r="J127" s="8"/>
      <c r="K127" s="8"/>
      <c r="L127" s="8"/>
      <c r="M127" s="8"/>
      <c r="N127" s="8"/>
      <c r="O127" s="8"/>
      <c r="P127" s="87"/>
      <c r="Q127" s="142"/>
      <c r="R127" s="51"/>
    </row>
    <row r="128" spans="1:18" ht="12.75">
      <c r="A128" s="45"/>
      <c r="B128" s="8"/>
      <c r="C128" s="12"/>
      <c r="D128" s="25"/>
      <c r="E128" s="49"/>
      <c r="F128" s="49"/>
      <c r="G128" s="49"/>
      <c r="H128" s="49"/>
      <c r="I128" s="25"/>
      <c r="J128" s="25"/>
      <c r="K128" s="25"/>
      <c r="L128" s="25"/>
      <c r="M128" s="25"/>
      <c r="N128" s="25"/>
      <c r="O128" s="25"/>
      <c r="P128" s="86"/>
      <c r="Q128" s="141"/>
      <c r="R128" s="52"/>
    </row>
    <row r="129" spans="1:19" ht="13.5" thickBot="1">
      <c r="A129" s="145"/>
      <c r="B129" s="79"/>
      <c r="C129" s="91" t="str">
        <f>+'[1]podrobný rozpočet 2004'!E381</f>
        <v>Hosp. výsledek</v>
      </c>
      <c r="D129" s="146">
        <f aca="true" t="shared" si="18" ref="D129:N129">D125-D127-D128</f>
        <v>0</v>
      </c>
      <c r="E129" s="146">
        <f t="shared" si="18"/>
        <v>0</v>
      </c>
      <c r="F129" s="146">
        <f t="shared" si="18"/>
        <v>0</v>
      </c>
      <c r="G129" s="146">
        <f t="shared" si="18"/>
        <v>0</v>
      </c>
      <c r="H129" s="146">
        <f t="shared" si="18"/>
        <v>0</v>
      </c>
      <c r="I129" s="146">
        <f t="shared" si="18"/>
        <v>-1780</v>
      </c>
      <c r="J129" s="146">
        <f t="shared" si="18"/>
        <v>41</v>
      </c>
      <c r="K129" s="146">
        <f t="shared" si="18"/>
        <v>-100</v>
      </c>
      <c r="L129" s="146"/>
      <c r="M129" s="146"/>
      <c r="N129" s="146">
        <f t="shared" si="18"/>
        <v>-1839</v>
      </c>
      <c r="O129" s="160">
        <f>O125+O126</f>
        <v>99</v>
      </c>
      <c r="P129" s="146"/>
      <c r="Q129" s="147"/>
      <c r="R129" s="148">
        <f>R125-R127-R128</f>
        <v>-1619</v>
      </c>
      <c r="S129" s="23"/>
    </row>
    <row r="130" spans="1:18" ht="13.5" thickBot="1">
      <c r="A130" s="149"/>
      <c r="B130" s="80"/>
      <c r="C130" s="81"/>
      <c r="D130" s="150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2"/>
    </row>
    <row r="131" spans="1:22" ht="12.75">
      <c r="A131" s="1"/>
      <c r="B131" s="3"/>
      <c r="C131" s="7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</row>
    <row r="132" spans="1:24" ht="12.75">
      <c r="A132" s="2"/>
      <c r="B132" s="3"/>
      <c r="C132" s="7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5"/>
      <c r="X132" s="165"/>
    </row>
    <row r="133" spans="1:24" ht="12.75">
      <c r="A133" s="2"/>
      <c r="B133" s="3"/>
      <c r="C133" s="7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5"/>
      <c r="X133" s="165"/>
    </row>
    <row r="134" spans="1:24" ht="12.75">
      <c r="A134" s="2"/>
      <c r="B134" s="3"/>
      <c r="C134" s="7"/>
      <c r="D134" s="166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5"/>
      <c r="X134" s="165"/>
    </row>
    <row r="135" spans="1:24" ht="12.75">
      <c r="A135" s="2"/>
      <c r="B135" s="3"/>
      <c r="C135" s="7"/>
      <c r="D135" s="166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5"/>
      <c r="X135" s="165"/>
    </row>
    <row r="136" spans="1:24" ht="12.75">
      <c r="A136" s="2"/>
      <c r="B136" s="3"/>
      <c r="C136" s="7"/>
      <c r="D136" s="166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5"/>
      <c r="X136" s="165"/>
    </row>
    <row r="137" spans="1:24" ht="12.75">
      <c r="A137" s="2"/>
      <c r="B137" s="3"/>
      <c r="C137" s="7"/>
      <c r="D137" s="166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5"/>
      <c r="X137" s="165"/>
    </row>
    <row r="138" spans="1:24" ht="12.75">
      <c r="A138" s="2"/>
      <c r="B138" s="3"/>
      <c r="C138" s="7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5"/>
      <c r="X138" s="165"/>
    </row>
    <row r="139" spans="1:24" ht="12.75">
      <c r="A139" s="2"/>
      <c r="B139" s="3"/>
      <c r="C139" s="7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5"/>
      <c r="X139" s="165"/>
    </row>
    <row r="140" spans="1:24" ht="12.75">
      <c r="A140" s="2"/>
      <c r="B140" s="3"/>
      <c r="C140" s="7"/>
      <c r="D140" s="166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5"/>
      <c r="X140" s="165"/>
    </row>
    <row r="141" spans="1:24" ht="12.75">
      <c r="A141" s="2"/>
      <c r="B141" s="3"/>
      <c r="C141" s="7"/>
      <c r="D141" s="164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5"/>
      <c r="X141" s="165"/>
    </row>
    <row r="142" spans="1:3" ht="12.75">
      <c r="A142" s="1"/>
      <c r="B142" s="3"/>
      <c r="C142" s="7"/>
    </row>
    <row r="143" spans="1:3" ht="12.75">
      <c r="A143" s="1" t="s">
        <v>40</v>
      </c>
      <c r="B143" s="3"/>
      <c r="C143" s="7"/>
    </row>
    <row r="144" spans="1:3" ht="12.75">
      <c r="A144" s="1"/>
      <c r="B144" s="3"/>
      <c r="C144" s="7"/>
    </row>
    <row r="145" spans="1:3" ht="12.75">
      <c r="A145" s="1"/>
      <c r="B145" s="3"/>
      <c r="C145" s="7"/>
    </row>
    <row r="146" spans="1:3" ht="12.75">
      <c r="A146" s="1"/>
      <c r="B146" s="3"/>
      <c r="C146" s="7"/>
    </row>
    <row r="147" spans="1:3" ht="12.75">
      <c r="A147" s="1"/>
      <c r="B147" s="3"/>
      <c r="C147" s="7"/>
    </row>
    <row r="148" spans="1:3" ht="12.75">
      <c r="A148" s="1"/>
      <c r="B148" s="3"/>
      <c r="C148" s="7"/>
    </row>
    <row r="149" spans="1:3" ht="12.75">
      <c r="A149" s="1"/>
      <c r="B149" s="3"/>
      <c r="C149" s="7"/>
    </row>
    <row r="150" spans="1:3" ht="12.75">
      <c r="A150" s="1"/>
      <c r="B150" s="3"/>
      <c r="C150" s="7"/>
    </row>
  </sheetData>
  <sheetProtection/>
  <mergeCells count="12">
    <mergeCell ref="I109:L109"/>
    <mergeCell ref="I121:L121"/>
    <mergeCell ref="S109:V110"/>
    <mergeCell ref="S4:W5"/>
    <mergeCell ref="S73:W74"/>
    <mergeCell ref="S39:V40"/>
    <mergeCell ref="S55:V55"/>
    <mergeCell ref="S82:V83"/>
    <mergeCell ref="I4:L4"/>
    <mergeCell ref="I39:L39"/>
    <mergeCell ref="S86:U86"/>
    <mergeCell ref="I73:L7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8" r:id="rId1"/>
  <headerFooter alignWithMargins="0">
    <oddFooter>&amp;L
skutečnost do listopadu 2012
&amp;CStránka &amp;P&amp;Rúprava rozpočtu č. 6</oddFooter>
  </headerFooter>
  <rowBreaks count="3" manualBreakCount="3">
    <brk id="37" max="255" man="1"/>
    <brk id="71" max="255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Dubá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Ucetni</dc:creator>
  <cp:keywords/>
  <dc:description/>
  <cp:lastModifiedBy>Hlavní účetní</cp:lastModifiedBy>
  <cp:lastPrinted>2012-12-10T14:27:25Z</cp:lastPrinted>
  <dcterms:created xsi:type="dcterms:W3CDTF">2005-05-09T07:17:21Z</dcterms:created>
  <dcterms:modified xsi:type="dcterms:W3CDTF">2012-12-10T16:51:51Z</dcterms:modified>
  <cp:category/>
  <cp:version/>
  <cp:contentType/>
  <cp:contentStatus/>
</cp:coreProperties>
</file>